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640" tabRatio="727" activeTab="16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9.1. sz. mell" sheetId="13" r:id="rId13"/>
    <sheet name="9.1.1. sz. mell " sheetId="14" r:id="rId14"/>
    <sheet name="9.1.2. sz. mell  " sheetId="15" r:id="rId15"/>
    <sheet name="9.1.3. sz. mell   " sheetId="16" r:id="rId16"/>
    <sheet name="9.2. sz. mell" sheetId="17" r:id="rId17"/>
    <sheet name="9.2.1. sz. mell" sheetId="18" r:id="rId18"/>
    <sheet name="9.2.2. sz. mell" sheetId="19" r:id="rId19"/>
    <sheet name="9.2.3. sz. mell" sheetId="20" r:id="rId20"/>
    <sheet name="10.sz.mell" sheetId="21" r:id="rId21"/>
    <sheet name="6.sz tájékoztató t." sheetId="22" r:id="rId22"/>
    <sheet name="Munka1" sheetId="23" r:id="rId23"/>
  </sheets>
  <definedNames>
    <definedName name="_xlfn.IFERROR" hidden="1">#NAME?</definedName>
    <definedName name="_xlnm.Print_Titles" localSheetId="12">'9.1. sz. mell'!$1:$6</definedName>
    <definedName name="_xlnm.Print_Titles" localSheetId="13">'9.1.1. sz. mell '!$1:$6</definedName>
    <definedName name="_xlnm.Print_Titles" localSheetId="14">'9.1.2. sz. mell  '!$1:$6</definedName>
    <definedName name="_xlnm.Print_Titles" localSheetId="15">'9.1.3. sz. mell   '!$1:$6</definedName>
    <definedName name="_xlnm.Print_Titles" localSheetId="16">'9.2. sz. mell'!$1:$6</definedName>
    <definedName name="_xlnm.Print_Titles" localSheetId="17">'9.2.1. sz. mell'!$1:$6</definedName>
    <definedName name="_xlnm.Print_Titles" localSheetId="18">'9.2.2. sz. mell'!$1:$6</definedName>
    <definedName name="_xlnm.Print_Titles" localSheetId="19">'9.2.3. sz. mell'!$1:$6</definedName>
    <definedName name="_xlnm.Print_Area" localSheetId="0">'1.1.sz.mell.'!$A$1:$C$149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<sst xmlns="http://schemas.openxmlformats.org/spreadsheetml/2006/main" count="3085" uniqueCount="500">
  <si>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</si>
  <si>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</si>
  <si>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</si>
  <si>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</si>
  <si>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</si>
  <si>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</si>
  <si>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Felhalmozási bevételek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</si>
  <si>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</si>
  <si>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</si>
  <si>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</si>
  <si>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</si>
  <si>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</si>
  <si>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</si>
  <si>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</si>
  <si>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</si>
  <si>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</si>
  <si>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</si>
  <si>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</si>
  <si>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</si>
  <si>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</si>
  <si>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</si>
  <si>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</si>
  <si>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</si>
  <si>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</si>
  <si>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</si>
  <si>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</si>
  <si>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</si>
  <si>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</si>
  <si>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</si>
  <si>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</si>
  <si>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</si>
  <si>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</si>
  <si>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</si>
  <si>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</si>
  <si>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</si>
  <si>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</si>
  <si>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</si>
  <si>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</si>
  <si>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</si>
  <si>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</si>
  <si>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</si>
  <si>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</si>
  <si>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</si>
  <si>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</si>
  <si>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</si>
  <si>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</si>
  <si>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</si>
  <si>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</si>
  <si>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</si>
  <si>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</si>
  <si>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</si>
  <si>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</si>
  <si>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</si>
  <si>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</si>
  <si>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</si>
  <si>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</si>
  <si>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</si>
  <si>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</si>
  <si>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</si>
  <si>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</si>
  <si>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</si>
  <si>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</si>
  <si>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</si>
  <si>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</si>
  <si>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</si>
  <si>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</si>
  <si>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</si>
  <si>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</si>
  <si>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</si>
  <si>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</si>
  <si>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</si>
  <si>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</si>
  <si>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</si>
  <si>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</si>
  <si>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</si>
  <si>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</si>
  <si>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</si>
  <si>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</si>
  <si>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</si>
  <si>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</si>
  <si>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</si>
  <si>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</si>
  <si>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</si>
  <si>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</si>
  <si>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</si>
  <si>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</si>
  <si>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</si>
  <si>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</si>
  <si>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</si>
  <si>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</si>
  <si>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</si>
  <si>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</si>
  <si>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</si>
  <si>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</si>
  <si>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</si>
  <si>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</si>
  <si>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</si>
  <si>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</si>
  <si>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</si>
  <si>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</si>
  <si>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</si>
  <si>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</si>
  <si>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</si>
  <si>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</si>
  <si>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</si>
  <si>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</si>
  <si>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</si>
  <si>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</si>
  <si>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</si>
  <si>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</si>
  <si>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</si>
  <si>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</si>
  <si>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</si>
  <si>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</si>
  <si>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</si>
  <si>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</si>
  <si>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</si>
  <si>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</si>
  <si>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</si>
  <si>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</si>
  <si>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</si>
  <si>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</si>
  <si>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</si>
  <si>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</si>
  <si>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</si>
  <si>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</si>
  <si>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</si>
  <si>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</si>
  <si>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</si>
  <si>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</si>
  <si>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</si>
  <si>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</si>
  <si>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</si>
  <si>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</si>
  <si>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</si>
  <si>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</si>
  <si>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</si>
  <si>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</si>
  <si>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</si>
  <si>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</si>
  <si>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</si>
  <si>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</si>
  <si>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</si>
  <si>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</si>
  <si>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</si>
  <si>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</si>
  <si>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</si>
  <si>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</si>
  <si>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</si>
  <si>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</si>
  <si>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</si>
  <si>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</si>
  <si>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</si>
  <si>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</si>
  <si>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</si>
  <si>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</si>
  <si>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</si>
  <si>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</si>
  <si>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</si>
  <si>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</si>
  <si>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</si>
  <si>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………….. Önkormányzat adósságot keletkeztető ügyletekből és kezességvállalásokból fennálló kötelezettségei</t>
  </si>
  <si>
    <t>MEGNEVEZÉS</t>
  </si>
  <si>
    <t>2014.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</si>
  <si>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</si>
  <si>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</si>
  <si>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</si>
  <si>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</si>
  <si>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</si>
  <si>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</si>
  <si>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</si>
  <si>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</si>
  <si>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</si>
  <si>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</si>
  <si>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</si>
  <si>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</si>
  <si>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</si>
  <si>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</si>
  <si>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</si>
  <si>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</si>
  <si>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</si>
  <si>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</si>
  <si>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</si>
  <si>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</si>
  <si>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</si>
  <si>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</si>
  <si>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</si>
  <si>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</si>
  <si>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</si>
  <si>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</si>
  <si>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</si>
  <si>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</si>
  <si>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</si>
  <si>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</si>
  <si>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</si>
  <si>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</si>
  <si>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</si>
  <si>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</si>
  <si>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</si>
  <si>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</si>
  <si>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</si>
  <si>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</si>
  <si>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</si>
  <si>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</si>
  <si>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</si>
  <si>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</si>
  <si>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</si>
  <si>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</si>
  <si>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</si>
  <si>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</si>
  <si>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</si>
  <si>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</si>
  <si>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</si>
  <si>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</si>
  <si>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</si>
  <si>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</si>
  <si>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</si>
  <si>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</si>
  <si>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</si>
  <si>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</si>
  <si>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</si>
  <si>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</si>
  <si>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</si>
  <si>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</si>
  <si>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</si>
  <si>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</si>
  <si>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</si>
  <si>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</si>
  <si>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</si>
  <si>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</si>
  <si>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</si>
  <si>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</si>
  <si>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</si>
  <si>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</si>
  <si>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</si>
  <si>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</si>
  <si>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</si>
  <si>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</si>
  <si>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</si>
  <si>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</si>
  <si>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</si>
  <si>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</si>
  <si>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</si>
  <si>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</si>
  <si>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</si>
  <si>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</si>
  <si>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</si>
  <si>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</si>
  <si>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</si>
  <si>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</si>
  <si>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</si>
  <si>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</si>
  <si>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</si>
  <si>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</si>
  <si>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</si>
  <si>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</si>
  <si>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</si>
  <si>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</si>
  <si>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</si>
  <si>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</si>
  <si>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</si>
  <si>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</si>
  <si>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</si>
  <si>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</si>
  <si>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</si>
  <si>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</si>
  <si>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</si>
  <si>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</si>
  <si>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</si>
  <si>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</si>
  <si>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</si>
  <si>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</si>
  <si>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</si>
  <si>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</si>
  <si>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</si>
  <si>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</si>
  <si>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</si>
  <si>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</si>
  <si>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</si>
  <si>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</si>
  <si>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</si>
  <si>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</si>
  <si>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</si>
  <si>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</si>
  <si>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</si>
  <si>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</si>
  <si>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</si>
  <si>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</si>
  <si>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</si>
  <si>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</si>
  <si>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</si>
  <si>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</si>
  <si>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</si>
  <si>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</si>
  <si>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</si>
  <si>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</si>
  <si>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</si>
  <si>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</si>
  <si>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</si>
  <si>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</si>
  <si>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</si>
  <si>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</si>
  <si>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</si>
  <si>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</si>
  <si>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</si>
  <si>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</si>
  <si>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</si>
  <si>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</si>
  <si>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</si>
  <si>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</si>
  <si>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</si>
  <si>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</si>
  <si>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</si>
  <si>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</si>
  <si>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</si>
  <si>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</si>
  <si>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</si>
  <si>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</si>
  <si>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</si>
  <si>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</si>
  <si>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</si>
  <si>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</si>
  <si>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</si>
  <si>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</si>
  <si>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</si>
  <si>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</si>
  <si>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</si>
  <si>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</si>
  <si>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</si>
  <si>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</si>
  <si>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</si>
  <si>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</si>
  <si>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</si>
  <si>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</si>
  <si>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</si>
  <si>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</si>
  <si>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</si>
  <si>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</si>
  <si>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</si>
  <si>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</si>
  <si>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</si>
  <si>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</si>
  <si>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</si>
  <si>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</si>
  <si>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</si>
  <si>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</si>
  <si>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</si>
  <si>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</si>
  <si>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</si>
  <si>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</si>
  <si>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</si>
  <si>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</si>
  <si>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</si>
  <si>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</si>
  <si>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</si>
  <si>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</si>
  <si>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</si>
  <si>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</si>
  <si>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</si>
  <si>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</si>
  <si>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</si>
  <si>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</si>
  <si>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</si>
  <si>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</si>
  <si>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</si>
  <si>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</si>
  <si>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</si>
  <si>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</si>
  <si>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</si>
  <si>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</si>
  <si>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</si>
  <si>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</si>
  <si>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</si>
  <si>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</si>
  <si>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</si>
  <si>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</si>
  <si>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</si>
  <si>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</si>
  <si>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</si>
  <si>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</si>
  <si>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</si>
  <si>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</si>
  <si>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</si>
  <si>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</si>
  <si>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</si>
  <si>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</si>
  <si>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2.1. melléklet a ………../2014. (……….) önkormányzati rendelethez     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</si>
  <si>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</si>
  <si>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</si>
  <si>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</si>
  <si>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</si>
  <si>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</si>
  <si>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</si>
  <si>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</si>
  <si>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</si>
  <si>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</si>
  <si>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</si>
  <si>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</si>
  <si>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</si>
  <si>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</si>
  <si>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</si>
  <si>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</si>
  <si>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</si>
  <si>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</si>
  <si>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</si>
  <si>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</si>
  <si>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</si>
  <si>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</si>
  <si>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</si>
  <si>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</si>
  <si>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</si>
  <si>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</si>
  <si>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</si>
  <si>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</si>
  <si>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</si>
  <si>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………….. Önkormányzat 2014. évi adósságot keletkeztető fejlesztési céljai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</si>
  <si>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</si>
  <si>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</si>
  <si>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</si>
  <si>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</si>
  <si>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</si>
  <si>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</si>
  <si>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</si>
  <si>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</si>
  <si>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</si>
  <si>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</si>
  <si>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</si>
  <si>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</si>
  <si>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K I M U T A T Á S
a 2014. évben céljelleggel juttatott támogatásokról</t>
  </si>
  <si>
    <t>9.1. melléklet a ……/2014. (….) önkormányzati rendelethez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</si>
  <si>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</si>
  <si>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</si>
  <si>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</si>
  <si>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</si>
  <si>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</si>
  <si>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</si>
  <si>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</si>
  <si>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</si>
  <si>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</si>
  <si>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</si>
  <si>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</si>
  <si>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</si>
  <si>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</si>
  <si>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</si>
  <si>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</si>
  <si>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</si>
  <si>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</si>
  <si>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</si>
  <si>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</si>
  <si>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</si>
  <si>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</si>
  <si>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</si>
  <si>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</si>
  <si>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</si>
  <si>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</si>
  <si>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Önként vállalt feladatok bevételei, kiadásai</t>
  </si>
  <si>
    <t>Állami (államigazgataási) feladatok bevételei, kiadásai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</si>
  <si>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</si>
  <si>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</si>
  <si>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</si>
  <si>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</si>
  <si>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</si>
  <si>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</si>
  <si>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</si>
  <si>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</si>
  <si>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</si>
  <si>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</si>
  <si>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</si>
  <si>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</si>
  <si>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</si>
  <si>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</si>
  <si>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</si>
  <si>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>Központi, irányítószervi támogatások folyósítása</t>
  </si>
  <si>
    <t>Napsugár Napköziotthonos Óvoda</t>
  </si>
  <si>
    <t xml:space="preserve"> Egyéb belső finanszírozási bevételek</t>
  </si>
  <si>
    <t>Önkormányzatnak adóssága nincs.</t>
  </si>
  <si>
    <t>Járda, kerékpárút, út építés</t>
  </si>
  <si>
    <t>Játszótér kialakítás</t>
  </si>
  <si>
    <t>Bölcsőde építés, eszközbeszerzés</t>
  </si>
  <si>
    <t>Egészségügyi központ építés</t>
  </si>
  <si>
    <t>Közvilágítás bővítés</t>
  </si>
  <si>
    <t>Számítástechnikai eszköz beszerzés (önkormányzat)</t>
  </si>
  <si>
    <t>Számítástechnikai eszköz beszerzés (Műveődési Ház)</t>
  </si>
  <si>
    <t>Eszközbeszerzés (óvoda)</t>
  </si>
  <si>
    <t>Csatornahálózat feújítás terveinek készítése</t>
  </si>
  <si>
    <t>Önkormányzati ingatlan felújítása</t>
  </si>
  <si>
    <t>Csomád Községi Sportkör</t>
  </si>
  <si>
    <t>Működési c. tám.- megállapodás al.</t>
  </si>
  <si>
    <t>Csomádi Polgárőrség</t>
  </si>
  <si>
    <t>Csomádi Polgárokért Közhasznú Egyesület</t>
  </si>
  <si>
    <t>Esztergály Mihály Alapítvány</t>
  </si>
  <si>
    <t>Fialka Hagyományőrző Egyesület</t>
  </si>
  <si>
    <t>Egyéb szervezetek támogatása</t>
  </si>
  <si>
    <t>Csomádi Evangélikus Egyház</t>
  </si>
  <si>
    <t>"Csónak" Csomádi Nagycsaládosok Egyesülete</t>
  </si>
  <si>
    <t>Felhalmozási c. tám.- megállapodás al.</t>
  </si>
  <si>
    <t>Spotközpont építés, kerítés, öntözőrendszer, eszközök berendezések, lelátó kialakítás, belső utak építése</t>
  </si>
  <si>
    <t xml:space="preserve">Ravatalozó (térburkolat, korszerűsítése) </t>
  </si>
  <si>
    <t>Megújuló energia terveinek készítése</t>
  </si>
  <si>
    <t>KMOP-4.5.2-..-2012.0024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</si>
</sst>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horizontal="left" vertical="center" indent="1"/>
      <protection locked="0"/>
    </xf>
    <xf numFmtId="3" fontId="16" fillId="0" borderId="26" xfId="0" applyNumberFormat="1" applyFont="1" applyBorder="1" applyAlignment="1" applyProtection="1">
      <alignment horizontal="right" vertical="center" indent="1"/>
      <protection locked="0"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27" xfId="0" applyNumberFormat="1" applyFont="1" applyBorder="1" applyAlignment="1" applyProtection="1">
      <alignment horizontal="right" vertical="center" indent="1"/>
      <protection locked="0"/>
    </xf>
    <xf numFmtId="0" fontId="16" fillId="0" borderId="15" xfId="0" applyFont="1" applyBorder="1" applyAlignment="1" applyProtection="1">
      <alignment horizontal="left" vertical="center" indent="1"/>
      <protection locked="0"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center" vertical="center" wrapText="1"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14" fillId="0" borderId="30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6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6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3" xfId="40" applyNumberFormat="1" applyFont="1" applyFill="1" applyBorder="1" applyAlignment="1">
      <alignment/>
    </xf>
    <xf numFmtId="166" fontId="0" fillId="0" borderId="27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4" fillId="0" borderId="28" xfId="40" applyNumberFormat="1" applyFont="1" applyFill="1" applyBorder="1" applyAlignment="1" applyProtection="1">
      <alignment/>
      <protection/>
    </xf>
    <xf numFmtId="166" fontId="16" fillId="0" borderId="26" xfId="40" applyNumberFormat="1" applyFont="1" applyFill="1" applyBorder="1" applyAlignment="1" applyProtection="1">
      <alignment/>
      <protection locked="0"/>
    </xf>
    <xf numFmtId="166" fontId="16" fillId="0" borderId="27" xfId="40" applyNumberFormat="1" applyFont="1" applyFill="1" applyBorder="1" applyAlignment="1" applyProtection="1">
      <alignment/>
      <protection locked="0"/>
    </xf>
    <xf numFmtId="166" fontId="16" fillId="0" borderId="32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 locked="0"/>
    </xf>
    <xf numFmtId="0" fontId="16" fillId="0" borderId="11" xfId="58" applyFont="1" applyFill="1" applyBorder="1" applyProtection="1">
      <alignment/>
      <protection locked="0"/>
    </xf>
    <xf numFmtId="0" fontId="16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6" fillId="0" borderId="20" xfId="0" applyFont="1" applyBorder="1" applyAlignment="1" applyProtection="1">
      <alignment horizontal="right" vertical="center" indent="1"/>
      <protection/>
    </xf>
    <xf numFmtId="0" fontId="16" fillId="0" borderId="17" xfId="0" applyFont="1" applyBorder="1" applyAlignment="1" applyProtection="1">
      <alignment horizontal="right" vertical="center" indent="1"/>
      <protection/>
    </xf>
    <xf numFmtId="0" fontId="16" fillId="0" borderId="19" xfId="0" applyFont="1" applyBorder="1" applyAlignment="1" applyProtection="1">
      <alignment horizontal="right" vertical="center" indent="1"/>
      <protection/>
    </xf>
    <xf numFmtId="164" fontId="0" fillId="34" borderId="3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8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3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7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8" xfId="0" applyNumberFormat="1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37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5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166" fontId="16" fillId="0" borderId="42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 quotePrefix="1">
      <alignment horizontal="right" vertical="center" indent="1"/>
      <protection/>
    </xf>
    <xf numFmtId="0" fontId="7" fillId="0" borderId="56" xfId="0" applyFont="1" applyFill="1" applyBorder="1" applyAlignment="1" applyProtection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6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0" fontId="14" fillId="0" borderId="25" xfId="58" applyFont="1" applyFill="1" applyBorder="1" applyAlignment="1" applyProtection="1">
      <alignment horizontal="center" vertical="center" wrapText="1"/>
      <protection/>
    </xf>
    <xf numFmtId="0" fontId="14" fillId="0" borderId="38" xfId="58" applyFont="1" applyFill="1" applyBorder="1" applyAlignment="1" applyProtection="1">
      <alignment horizontal="center" vertical="center" wrapTex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6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1" fillId="0" borderId="22" xfId="0" applyFont="1" applyBorder="1" applyAlignment="1" applyProtection="1">
      <alignment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9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9" xfId="0" applyFont="1" applyBorder="1" applyAlignment="1" applyProtection="1">
      <alignment horizontal="center" wrapTex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6" fillId="33" borderId="3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4" fillId="0" borderId="22" xfId="58" applyFont="1" applyFill="1" applyBorder="1" applyAlignment="1" applyProtection="1">
      <alignment horizontal="center" vertical="center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35" borderId="27" xfId="58" applyNumberFormat="1" applyFont="1" applyFill="1" applyBorder="1" applyAlignment="1" applyProtection="1">
      <alignment horizontal="right" vertical="center" wrapText="1" indent="1"/>
      <protection/>
    </xf>
    <xf numFmtId="3" fontId="16" fillId="0" borderId="33" xfId="0" applyNumberFormat="1" applyFont="1" applyBorder="1" applyAlignment="1" applyProtection="1">
      <alignment horizontal="right" vertical="center" indent="1"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5" xfId="58" applyNumberFormat="1" applyFont="1" applyFill="1" applyBorder="1" applyAlignment="1" applyProtection="1">
      <alignment horizontal="left" vertical="center"/>
      <protection/>
    </xf>
    <xf numFmtId="164" fontId="15" fillId="0" borderId="3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32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16" fillId="0" borderId="58" xfId="0" applyFont="1" applyFill="1" applyBorder="1" applyAlignment="1" applyProtection="1">
      <alignment horizontal="left" indent="1"/>
      <protection locked="0"/>
    </xf>
    <xf numFmtId="0" fontId="16" fillId="0" borderId="66" xfId="0" applyFont="1" applyFill="1" applyBorder="1" applyAlignment="1" applyProtection="1">
      <alignment horizontal="left" indent="1"/>
      <protection locked="0"/>
    </xf>
    <xf numFmtId="0" fontId="16" fillId="0" borderId="67" xfId="0" applyFont="1" applyFill="1" applyBorder="1" applyAlignment="1" applyProtection="1">
      <alignment horizontal="left" indent="1"/>
      <protection locked="0"/>
    </xf>
    <xf numFmtId="0" fontId="16" fillId="0" borderId="40" xfId="0" applyFont="1" applyFill="1" applyBorder="1" applyAlignment="1" applyProtection="1">
      <alignment horizontal="left" indent="1"/>
      <protection locked="0"/>
    </xf>
    <xf numFmtId="0" fontId="16" fillId="0" borderId="41" xfId="0" applyFont="1" applyFill="1" applyBorder="1" applyAlignment="1" applyProtection="1">
      <alignment horizontal="left" indent="1"/>
      <protection locked="0"/>
    </xf>
    <xf numFmtId="0" fontId="16" fillId="0" borderId="68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7" fillId="0" borderId="43" xfId="0" applyFont="1" applyFill="1" applyBorder="1" applyAlignment="1" applyProtection="1">
      <alignment horizontal="left" indent="1"/>
      <protection/>
    </xf>
    <xf numFmtId="0" fontId="16" fillId="0" borderId="13" xfId="0" applyFont="1" applyFill="1" applyBorder="1" applyAlignment="1" applyProtection="1">
      <alignment horizontal="right" indent="1"/>
      <protection locked="0"/>
    </xf>
    <xf numFmtId="0" fontId="16" fillId="0" borderId="26" xfId="0" applyFont="1" applyFill="1" applyBorder="1" applyAlignment="1" applyProtection="1">
      <alignment horizontal="right" indent="1"/>
      <protection locked="0"/>
    </xf>
    <xf numFmtId="0" fontId="16" fillId="0" borderId="15" xfId="0" applyFont="1" applyFill="1" applyBorder="1" applyAlignment="1" applyProtection="1">
      <alignment horizontal="right" indent="1"/>
      <protection locked="0"/>
    </xf>
    <xf numFmtId="0" fontId="16" fillId="0" borderId="32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right" indent="1"/>
      <protection/>
    </xf>
    <xf numFmtId="0" fontId="14" fillId="0" borderId="28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5" fillId="0" borderId="0" xfId="0" applyFont="1" applyAlignment="1" applyProtection="1">
      <alignment horizontal="right"/>
      <protection/>
    </xf>
    <xf numFmtId="0" fontId="7" fillId="0" borderId="44" xfId="0" applyFont="1" applyBorder="1" applyAlignment="1" applyProtection="1">
      <alignment horizontal="left" vertical="center" indent="2"/>
      <protection/>
    </xf>
    <xf numFmtId="0" fontId="7" fillId="0" borderId="4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30">
      <selection activeCell="B126" sqref="B126"/>
    </sheetView>
  </sheetViews>
  <sheetFormatPr defaultColWidth="9.00390625" defaultRowHeight="12.75"/>
  <cols>
    <col min="1" max="1" width="9.50390625" style="310" customWidth="1"/>
    <col min="2" max="2" width="91.625" style="310" customWidth="1"/>
    <col min="3" max="3" width="21.625" style="311" customWidth="1"/>
    <col min="4" max="4" width="9.00390625" style="332" customWidth="1"/>
    <col min="5" max="16384" width="9.375" style="332" customWidth="1"/>
  </cols>
  <sheetData>
    <row r="1" spans="1:3" ht="15.75" customHeight="1">
      <c r="A1" s="397" t="s">
        <v>8</v>
      </c>
      <c r="B1" s="397"/>
      <c r="C1" s="397"/>
    </row>
    <row r="2" spans="1:3" ht="15.75" customHeight="1" thickBot="1">
      <c r="A2" s="398" t="s">
        <v>125</v>
      </c>
      <c r="B2" s="398"/>
      <c r="C2" s="236" t="s">
        <v>198</v>
      </c>
    </row>
    <row r="3" spans="1:3" ht="37.5" customHeight="1" thickBot="1">
      <c r="A3" s="21" t="s">
        <v>66</v>
      </c>
      <c r="B3" s="22" t="s">
        <v>10</v>
      </c>
      <c r="C3" s="35" t="s">
        <v>226</v>
      </c>
    </row>
    <row r="4" spans="1:3" s="333" customFormat="1" ht="12" customHeight="1" thickBot="1">
      <c r="A4" s="327">
        <v>1</v>
      </c>
      <c r="B4" s="328">
        <v>2</v>
      </c>
      <c r="C4" s="329">
        <v>3</v>
      </c>
    </row>
    <row r="5" spans="1:3" s="334" customFormat="1" ht="12" customHeight="1" thickBot="1">
      <c r="A5" s="18" t="s">
        <v>11</v>
      </c>
      <c r="B5" s="19" t="s">
        <v>227</v>
      </c>
      <c r="C5" s="226">
        <f>+C6+C7+C8+C9+C10+C11</f>
        <v>67960</v>
      </c>
    </row>
    <row r="6" spans="1:3" s="334" customFormat="1" ht="12" customHeight="1">
      <c r="A6" s="13" t="s">
        <v>79</v>
      </c>
      <c r="B6" s="335" t="s">
        <v>228</v>
      </c>
      <c r="C6" s="229">
        <v>11640</v>
      </c>
    </row>
    <row r="7" spans="1:3" s="334" customFormat="1" ht="12" customHeight="1">
      <c r="A7" s="12" t="s">
        <v>80</v>
      </c>
      <c r="B7" s="336" t="s">
        <v>229</v>
      </c>
      <c r="C7" s="228">
        <v>37446</v>
      </c>
    </row>
    <row r="8" spans="1:3" s="334" customFormat="1" ht="12" customHeight="1">
      <c r="A8" s="12" t="s">
        <v>81</v>
      </c>
      <c r="B8" s="336" t="s">
        <v>230</v>
      </c>
      <c r="C8" s="228">
        <v>17014</v>
      </c>
    </row>
    <row r="9" spans="1:3" s="334" customFormat="1" ht="12" customHeight="1">
      <c r="A9" s="12" t="s">
        <v>82</v>
      </c>
      <c r="B9" s="336" t="s">
        <v>231</v>
      </c>
      <c r="C9" s="228">
        <v>1770</v>
      </c>
    </row>
    <row r="10" spans="1:3" s="334" customFormat="1" ht="12" customHeight="1">
      <c r="A10" s="12" t="s">
        <v>122</v>
      </c>
      <c r="B10" s="336" t="s">
        <v>232</v>
      </c>
      <c r="C10" s="228">
        <v>90</v>
      </c>
    </row>
    <row r="11" spans="1:3" s="334" customFormat="1" ht="12" customHeight="1" thickBot="1">
      <c r="A11" s="14" t="s">
        <v>83</v>
      </c>
      <c r="B11" s="337" t="s">
        <v>233</v>
      </c>
      <c r="C11" s="228"/>
    </row>
    <row r="12" spans="1:3" s="334" customFormat="1" ht="12" customHeight="1" thickBot="1">
      <c r="A12" s="18" t="s">
        <v>12</v>
      </c>
      <c r="B12" s="221" t="s">
        <v>234</v>
      </c>
      <c r="C12" s="226">
        <f>+C13+C14+C15+C16+C17</f>
        <v>4024</v>
      </c>
    </row>
    <row r="13" spans="1:3" s="334" customFormat="1" ht="12" customHeight="1">
      <c r="A13" s="13" t="s">
        <v>85</v>
      </c>
      <c r="B13" s="335" t="s">
        <v>235</v>
      </c>
      <c r="C13" s="229"/>
    </row>
    <row r="14" spans="1:3" s="334" customFormat="1" ht="12" customHeight="1">
      <c r="A14" s="12" t="s">
        <v>86</v>
      </c>
      <c r="B14" s="336" t="s">
        <v>236</v>
      </c>
      <c r="C14" s="228"/>
    </row>
    <row r="15" spans="1:3" s="334" customFormat="1" ht="12" customHeight="1">
      <c r="A15" s="12" t="s">
        <v>87</v>
      </c>
      <c r="B15" s="336" t="s">
        <v>460</v>
      </c>
      <c r="C15" s="228"/>
    </row>
    <row r="16" spans="1:3" s="334" customFormat="1" ht="12" customHeight="1">
      <c r="A16" s="12" t="s">
        <v>88</v>
      </c>
      <c r="B16" s="336" t="s">
        <v>461</v>
      </c>
      <c r="C16" s="228"/>
    </row>
    <row r="17" spans="1:3" s="334" customFormat="1" ht="12" customHeight="1">
      <c r="A17" s="12" t="s">
        <v>89</v>
      </c>
      <c r="B17" s="336" t="s">
        <v>237</v>
      </c>
      <c r="C17" s="228">
        <v>4024</v>
      </c>
    </row>
    <row r="18" spans="1:3" s="334" customFormat="1" ht="12" customHeight="1" thickBot="1">
      <c r="A18" s="14" t="s">
        <v>95</v>
      </c>
      <c r="B18" s="337" t="s">
        <v>238</v>
      </c>
      <c r="C18" s="230"/>
    </row>
    <row r="19" spans="1:3" s="334" customFormat="1" ht="12" customHeight="1" thickBot="1">
      <c r="A19" s="18" t="s">
        <v>13</v>
      </c>
      <c r="B19" s="19" t="s">
        <v>239</v>
      </c>
      <c r="C19" s="226">
        <f>+C20+C21+C22+C23+C24</f>
        <v>108575</v>
      </c>
    </row>
    <row r="20" spans="1:3" s="334" customFormat="1" ht="12" customHeight="1">
      <c r="A20" s="13" t="s">
        <v>68</v>
      </c>
      <c r="B20" s="335" t="s">
        <v>240</v>
      </c>
      <c r="C20" s="229"/>
    </row>
    <row r="21" spans="1:3" s="334" customFormat="1" ht="12" customHeight="1">
      <c r="A21" s="12" t="s">
        <v>69</v>
      </c>
      <c r="B21" s="336" t="s">
        <v>241</v>
      </c>
      <c r="C21" s="228"/>
    </row>
    <row r="22" spans="1:3" s="334" customFormat="1" ht="12" customHeight="1">
      <c r="A22" s="12" t="s">
        <v>70</v>
      </c>
      <c r="B22" s="336" t="s">
        <v>462</v>
      </c>
      <c r="C22" s="228"/>
    </row>
    <row r="23" spans="1:3" s="334" customFormat="1" ht="12" customHeight="1">
      <c r="A23" s="12" t="s">
        <v>71</v>
      </c>
      <c r="B23" s="336" t="s">
        <v>463</v>
      </c>
      <c r="C23" s="228"/>
    </row>
    <row r="24" spans="1:3" s="334" customFormat="1" ht="12" customHeight="1">
      <c r="A24" s="12" t="s">
        <v>134</v>
      </c>
      <c r="B24" s="336" t="s">
        <v>242</v>
      </c>
      <c r="C24" s="228">
        <v>108575</v>
      </c>
    </row>
    <row r="25" spans="1:3" s="334" customFormat="1" ht="12" customHeight="1" thickBot="1">
      <c r="A25" s="14" t="s">
        <v>135</v>
      </c>
      <c r="B25" s="337" t="s">
        <v>243</v>
      </c>
      <c r="C25" s="230">
        <v>108575</v>
      </c>
    </row>
    <row r="26" spans="1:3" s="334" customFormat="1" ht="12" customHeight="1" thickBot="1">
      <c r="A26" s="18" t="s">
        <v>136</v>
      </c>
      <c r="B26" s="19" t="s">
        <v>244</v>
      </c>
      <c r="C26" s="232">
        <f>+C27+C30+C31+C32</f>
        <v>145000</v>
      </c>
    </row>
    <row r="27" spans="1:3" s="334" customFormat="1" ht="12" customHeight="1">
      <c r="A27" s="13" t="s">
        <v>245</v>
      </c>
      <c r="B27" s="335" t="s">
        <v>251</v>
      </c>
      <c r="C27" s="330">
        <f>+C28+C29</f>
        <v>5000</v>
      </c>
    </row>
    <row r="28" spans="1:3" s="334" customFormat="1" ht="12" customHeight="1">
      <c r="A28" s="12" t="s">
        <v>246</v>
      </c>
      <c r="B28" s="336" t="s">
        <v>252</v>
      </c>
      <c r="C28" s="228">
        <v>5000</v>
      </c>
    </row>
    <row r="29" spans="1:3" s="334" customFormat="1" ht="12" customHeight="1">
      <c r="A29" s="12" t="s">
        <v>247</v>
      </c>
      <c r="B29" s="336" t="s">
        <v>253</v>
      </c>
      <c r="C29" s="228"/>
    </row>
    <row r="30" spans="1:3" s="334" customFormat="1" ht="12" customHeight="1">
      <c r="A30" s="12" t="s">
        <v>248</v>
      </c>
      <c r="B30" s="336" t="s">
        <v>254</v>
      </c>
      <c r="C30" s="228">
        <v>140000</v>
      </c>
    </row>
    <row r="31" spans="1:3" s="334" customFormat="1" ht="12" customHeight="1">
      <c r="A31" s="12" t="s">
        <v>249</v>
      </c>
      <c r="B31" s="336" t="s">
        <v>255</v>
      </c>
      <c r="C31" s="228"/>
    </row>
    <row r="32" spans="1:3" s="334" customFormat="1" ht="12" customHeight="1" thickBot="1">
      <c r="A32" s="14" t="s">
        <v>250</v>
      </c>
      <c r="B32" s="337" t="s">
        <v>256</v>
      </c>
      <c r="C32" s="230"/>
    </row>
    <row r="33" spans="1:3" s="334" customFormat="1" ht="12" customHeight="1" thickBot="1">
      <c r="A33" s="18" t="s">
        <v>15</v>
      </c>
      <c r="B33" s="19" t="s">
        <v>257</v>
      </c>
      <c r="C33" s="226">
        <f>SUM(C34:C43)</f>
        <v>46574</v>
      </c>
    </row>
    <row r="34" spans="1:3" s="334" customFormat="1" ht="12" customHeight="1">
      <c r="A34" s="13" t="s">
        <v>72</v>
      </c>
      <c r="B34" s="335" t="s">
        <v>260</v>
      </c>
      <c r="C34" s="229"/>
    </row>
    <row r="35" spans="1:3" s="334" customFormat="1" ht="12" customHeight="1">
      <c r="A35" s="12" t="s">
        <v>73</v>
      </c>
      <c r="B35" s="336" t="s">
        <v>261</v>
      </c>
      <c r="C35" s="228">
        <v>150</v>
      </c>
    </row>
    <row r="36" spans="1:3" s="334" customFormat="1" ht="12" customHeight="1">
      <c r="A36" s="12" t="s">
        <v>74</v>
      </c>
      <c r="B36" s="336" t="s">
        <v>262</v>
      </c>
      <c r="C36" s="228">
        <v>3360</v>
      </c>
    </row>
    <row r="37" spans="1:3" s="334" customFormat="1" ht="12" customHeight="1">
      <c r="A37" s="12" t="s">
        <v>138</v>
      </c>
      <c r="B37" s="336" t="s">
        <v>263</v>
      </c>
      <c r="C37" s="228">
        <v>23418</v>
      </c>
    </row>
    <row r="38" spans="1:3" s="334" customFormat="1" ht="12" customHeight="1">
      <c r="A38" s="12" t="s">
        <v>139</v>
      </c>
      <c r="B38" s="336" t="s">
        <v>264</v>
      </c>
      <c r="C38" s="228">
        <v>7070</v>
      </c>
    </row>
    <row r="39" spans="1:3" s="334" customFormat="1" ht="12" customHeight="1">
      <c r="A39" s="12" t="s">
        <v>140</v>
      </c>
      <c r="B39" s="336" t="s">
        <v>265</v>
      </c>
      <c r="C39" s="228">
        <v>2476</v>
      </c>
    </row>
    <row r="40" spans="1:3" s="334" customFormat="1" ht="12" customHeight="1">
      <c r="A40" s="12" t="s">
        <v>141</v>
      </c>
      <c r="B40" s="336" t="s">
        <v>266</v>
      </c>
      <c r="C40" s="228"/>
    </row>
    <row r="41" spans="1:3" s="334" customFormat="1" ht="12" customHeight="1">
      <c r="A41" s="12" t="s">
        <v>142</v>
      </c>
      <c r="B41" s="336" t="s">
        <v>267</v>
      </c>
      <c r="C41" s="228">
        <v>8000</v>
      </c>
    </row>
    <row r="42" spans="1:3" s="334" customFormat="1" ht="12" customHeight="1">
      <c r="A42" s="12" t="s">
        <v>258</v>
      </c>
      <c r="B42" s="336" t="s">
        <v>268</v>
      </c>
      <c r="C42" s="231">
        <v>2100</v>
      </c>
    </row>
    <row r="43" spans="1:3" s="334" customFormat="1" ht="12" customHeight="1" thickBot="1">
      <c r="A43" s="14" t="s">
        <v>259</v>
      </c>
      <c r="B43" s="337" t="s">
        <v>269</v>
      </c>
      <c r="C43" s="324"/>
    </row>
    <row r="44" spans="1:3" s="334" customFormat="1" ht="12" customHeight="1" thickBot="1">
      <c r="A44" s="18" t="s">
        <v>16</v>
      </c>
      <c r="B44" s="19" t="s">
        <v>270</v>
      </c>
      <c r="C44" s="226">
        <f>SUM(C45:C49)</f>
        <v>0</v>
      </c>
    </row>
    <row r="45" spans="1:3" s="334" customFormat="1" ht="12" customHeight="1">
      <c r="A45" s="13" t="s">
        <v>75</v>
      </c>
      <c r="B45" s="335" t="s">
        <v>274</v>
      </c>
      <c r="C45" s="381"/>
    </row>
    <row r="46" spans="1:3" s="334" customFormat="1" ht="12" customHeight="1">
      <c r="A46" s="12" t="s">
        <v>76</v>
      </c>
      <c r="B46" s="336" t="s">
        <v>275</v>
      </c>
      <c r="C46" s="231"/>
    </row>
    <row r="47" spans="1:3" s="334" customFormat="1" ht="12" customHeight="1">
      <c r="A47" s="12" t="s">
        <v>271</v>
      </c>
      <c r="B47" s="336" t="s">
        <v>276</v>
      </c>
      <c r="C47" s="231"/>
    </row>
    <row r="48" spans="1:3" s="334" customFormat="1" ht="12" customHeight="1">
      <c r="A48" s="12" t="s">
        <v>272</v>
      </c>
      <c r="B48" s="336" t="s">
        <v>277</v>
      </c>
      <c r="C48" s="231"/>
    </row>
    <row r="49" spans="1:3" s="334" customFormat="1" ht="12" customHeight="1" thickBot="1">
      <c r="A49" s="14" t="s">
        <v>273</v>
      </c>
      <c r="B49" s="337" t="s">
        <v>278</v>
      </c>
      <c r="C49" s="324"/>
    </row>
    <row r="50" spans="1:3" s="334" customFormat="1" ht="12" customHeight="1" thickBot="1">
      <c r="A50" s="18" t="s">
        <v>143</v>
      </c>
      <c r="B50" s="19" t="s">
        <v>279</v>
      </c>
      <c r="C50" s="226">
        <f>SUM(C51:C53)</f>
        <v>0</v>
      </c>
    </row>
    <row r="51" spans="1:3" s="334" customFormat="1" ht="12" customHeight="1">
      <c r="A51" s="13" t="s">
        <v>77</v>
      </c>
      <c r="B51" s="335" t="s">
        <v>280</v>
      </c>
      <c r="C51" s="229"/>
    </row>
    <row r="52" spans="1:3" s="334" customFormat="1" ht="12" customHeight="1">
      <c r="A52" s="12" t="s">
        <v>78</v>
      </c>
      <c r="B52" s="336" t="s">
        <v>464</v>
      </c>
      <c r="C52" s="228"/>
    </row>
    <row r="53" spans="1:3" s="334" customFormat="1" ht="12" customHeight="1">
      <c r="A53" s="12" t="s">
        <v>284</v>
      </c>
      <c r="B53" s="336" t="s">
        <v>282</v>
      </c>
      <c r="C53" s="228"/>
    </row>
    <row r="54" spans="1:3" s="334" customFormat="1" ht="12" customHeight="1" thickBot="1">
      <c r="A54" s="14" t="s">
        <v>285</v>
      </c>
      <c r="B54" s="337" t="s">
        <v>283</v>
      </c>
      <c r="C54" s="230"/>
    </row>
    <row r="55" spans="1:3" s="334" customFormat="1" ht="12" customHeight="1" thickBot="1">
      <c r="A55" s="18" t="s">
        <v>18</v>
      </c>
      <c r="B55" s="221" t="s">
        <v>286</v>
      </c>
      <c r="C55" s="226">
        <f>SUM(C56:C58)</f>
        <v>0</v>
      </c>
    </row>
    <row r="56" spans="1:3" s="334" customFormat="1" ht="12" customHeight="1">
      <c r="A56" s="13" t="s">
        <v>144</v>
      </c>
      <c r="B56" s="335" t="s">
        <v>288</v>
      </c>
      <c r="C56" s="231"/>
    </row>
    <row r="57" spans="1:3" s="334" customFormat="1" ht="12" customHeight="1">
      <c r="A57" s="12" t="s">
        <v>145</v>
      </c>
      <c r="B57" s="336" t="s">
        <v>465</v>
      </c>
      <c r="C57" s="231"/>
    </row>
    <row r="58" spans="1:3" s="334" customFormat="1" ht="12" customHeight="1">
      <c r="A58" s="12" t="s">
        <v>199</v>
      </c>
      <c r="B58" s="336" t="s">
        <v>289</v>
      </c>
      <c r="C58" s="231"/>
    </row>
    <row r="59" spans="1:3" s="334" customFormat="1" ht="12" customHeight="1" thickBot="1">
      <c r="A59" s="14" t="s">
        <v>287</v>
      </c>
      <c r="B59" s="337" t="s">
        <v>290</v>
      </c>
      <c r="C59" s="231"/>
    </row>
    <row r="60" spans="1:3" s="334" customFormat="1" ht="12" customHeight="1" thickBot="1">
      <c r="A60" s="18" t="s">
        <v>19</v>
      </c>
      <c r="B60" s="19" t="s">
        <v>291</v>
      </c>
      <c r="C60" s="232">
        <f>+C5+C12+C19+C26+C33+C44+C50+C55</f>
        <v>372133</v>
      </c>
    </row>
    <row r="61" spans="1:3" s="334" customFormat="1" ht="12" customHeight="1" thickBot="1">
      <c r="A61" s="338" t="s">
        <v>292</v>
      </c>
      <c r="B61" s="221" t="s">
        <v>293</v>
      </c>
      <c r="C61" s="226">
        <f>SUM(C62:C64)</f>
        <v>0</v>
      </c>
    </row>
    <row r="62" spans="1:3" s="334" customFormat="1" ht="12" customHeight="1">
      <c r="A62" s="13" t="s">
        <v>325</v>
      </c>
      <c r="B62" s="335" t="s">
        <v>294</v>
      </c>
      <c r="C62" s="231"/>
    </row>
    <row r="63" spans="1:3" s="334" customFormat="1" ht="12" customHeight="1">
      <c r="A63" s="12" t="s">
        <v>334</v>
      </c>
      <c r="B63" s="336" t="s">
        <v>295</v>
      </c>
      <c r="C63" s="231"/>
    </row>
    <row r="64" spans="1:3" s="334" customFormat="1" ht="12" customHeight="1" thickBot="1">
      <c r="A64" s="14" t="s">
        <v>335</v>
      </c>
      <c r="B64" s="339" t="s">
        <v>296</v>
      </c>
      <c r="C64" s="231"/>
    </row>
    <row r="65" spans="1:3" s="334" customFormat="1" ht="12" customHeight="1" thickBot="1">
      <c r="A65" s="338" t="s">
        <v>297</v>
      </c>
      <c r="B65" s="221" t="s">
        <v>298</v>
      </c>
      <c r="C65" s="226">
        <f>SUM(C66:C69)</f>
        <v>0</v>
      </c>
    </row>
    <row r="66" spans="1:3" s="334" customFormat="1" ht="12" customHeight="1">
      <c r="A66" s="13" t="s">
        <v>123</v>
      </c>
      <c r="B66" s="335" t="s">
        <v>299</v>
      </c>
      <c r="C66" s="231"/>
    </row>
    <row r="67" spans="1:3" s="334" customFormat="1" ht="12" customHeight="1">
      <c r="A67" s="12" t="s">
        <v>124</v>
      </c>
      <c r="B67" s="336" t="s">
        <v>300</v>
      </c>
      <c r="C67" s="231"/>
    </row>
    <row r="68" spans="1:3" s="334" customFormat="1" ht="12" customHeight="1">
      <c r="A68" s="12" t="s">
        <v>326</v>
      </c>
      <c r="B68" s="336" t="s">
        <v>301</v>
      </c>
      <c r="C68" s="231"/>
    </row>
    <row r="69" spans="1:3" s="334" customFormat="1" ht="12" customHeight="1" thickBot="1">
      <c r="A69" s="14" t="s">
        <v>327</v>
      </c>
      <c r="B69" s="337" t="s">
        <v>302</v>
      </c>
      <c r="C69" s="231"/>
    </row>
    <row r="70" spans="1:3" s="334" customFormat="1" ht="12" customHeight="1" thickBot="1">
      <c r="A70" s="338" t="s">
        <v>303</v>
      </c>
      <c r="B70" s="221" t="s">
        <v>304</v>
      </c>
      <c r="C70" s="226">
        <f>SUM(C71:C72)</f>
        <v>360000</v>
      </c>
    </row>
    <row r="71" spans="1:3" s="334" customFormat="1" ht="12" customHeight="1">
      <c r="A71" s="13" t="s">
        <v>328</v>
      </c>
      <c r="B71" s="335" t="s">
        <v>305</v>
      </c>
      <c r="C71" s="231">
        <v>360000</v>
      </c>
    </row>
    <row r="72" spans="1:3" s="334" customFormat="1" ht="12" customHeight="1" thickBot="1">
      <c r="A72" s="14" t="s">
        <v>329</v>
      </c>
      <c r="B72" s="337" t="s">
        <v>306</v>
      </c>
      <c r="C72" s="231"/>
    </row>
    <row r="73" spans="1:3" s="334" customFormat="1" ht="12" customHeight="1" thickBot="1">
      <c r="A73" s="338" t="s">
        <v>307</v>
      </c>
      <c r="B73" s="221" t="s">
        <v>308</v>
      </c>
      <c r="C73" s="226">
        <f>SUM(C74:C76)</f>
        <v>69155</v>
      </c>
    </row>
    <row r="74" spans="1:3" s="334" customFormat="1" ht="12" customHeight="1">
      <c r="A74" s="13" t="s">
        <v>330</v>
      </c>
      <c r="B74" s="335" t="s">
        <v>472</v>
      </c>
      <c r="C74" s="231">
        <v>69155</v>
      </c>
    </row>
    <row r="75" spans="1:3" s="334" customFormat="1" ht="12" customHeight="1">
      <c r="A75" s="12" t="s">
        <v>331</v>
      </c>
      <c r="B75" s="336" t="s">
        <v>309</v>
      </c>
      <c r="C75" s="231"/>
    </row>
    <row r="76" spans="1:3" s="334" customFormat="1" ht="12" customHeight="1" thickBot="1">
      <c r="A76" s="14" t="s">
        <v>332</v>
      </c>
      <c r="B76" s="337" t="s">
        <v>310</v>
      </c>
      <c r="C76" s="231"/>
    </row>
    <row r="77" spans="1:3" s="334" customFormat="1" ht="12" customHeight="1" thickBot="1">
      <c r="A77" s="338" t="s">
        <v>311</v>
      </c>
      <c r="B77" s="221" t="s">
        <v>333</v>
      </c>
      <c r="C77" s="226">
        <f>SUM(C78:C81)</f>
        <v>0</v>
      </c>
    </row>
    <row r="78" spans="1:3" s="334" customFormat="1" ht="12" customHeight="1">
      <c r="A78" s="340" t="s">
        <v>312</v>
      </c>
      <c r="B78" s="335" t="s">
        <v>313</v>
      </c>
      <c r="C78" s="231"/>
    </row>
    <row r="79" spans="1:3" s="334" customFormat="1" ht="12" customHeight="1">
      <c r="A79" s="341" t="s">
        <v>314</v>
      </c>
      <c r="B79" s="336" t="s">
        <v>315</v>
      </c>
      <c r="C79" s="231"/>
    </row>
    <row r="80" spans="1:3" s="334" customFormat="1" ht="12" customHeight="1">
      <c r="A80" s="341" t="s">
        <v>316</v>
      </c>
      <c r="B80" s="336" t="s">
        <v>317</v>
      </c>
      <c r="C80" s="231"/>
    </row>
    <row r="81" spans="1:3" s="334" customFormat="1" ht="12" customHeight="1" thickBot="1">
      <c r="A81" s="342" t="s">
        <v>318</v>
      </c>
      <c r="B81" s="337" t="s">
        <v>319</v>
      </c>
      <c r="C81" s="231"/>
    </row>
    <row r="82" spans="1:3" s="334" customFormat="1" ht="13.5" customHeight="1" thickBot="1">
      <c r="A82" s="338" t="s">
        <v>320</v>
      </c>
      <c r="B82" s="221" t="s">
        <v>321</v>
      </c>
      <c r="C82" s="382"/>
    </row>
    <row r="83" spans="1:3" s="334" customFormat="1" ht="15.75" customHeight="1" thickBot="1">
      <c r="A83" s="338" t="s">
        <v>322</v>
      </c>
      <c r="B83" s="343" t="s">
        <v>323</v>
      </c>
      <c r="C83" s="232">
        <f>+C61+C65+C70+C73+C77+C82</f>
        <v>429155</v>
      </c>
    </row>
    <row r="84" spans="1:3" s="334" customFormat="1" ht="16.5" customHeight="1" thickBot="1">
      <c r="A84" s="344" t="s">
        <v>336</v>
      </c>
      <c r="B84" s="345" t="s">
        <v>324</v>
      </c>
      <c r="C84" s="232">
        <f>+C60+C83</f>
        <v>801288</v>
      </c>
    </row>
    <row r="85" spans="1:3" s="334" customFormat="1" ht="83.25" customHeight="1">
      <c r="A85" s="3"/>
      <c r="B85" s="4"/>
      <c r="C85" s="233"/>
    </row>
    <row r="86" spans="1:3" ht="16.5" customHeight="1">
      <c r="A86" s="397" t="s">
        <v>40</v>
      </c>
      <c r="B86" s="397"/>
      <c r="C86" s="397"/>
    </row>
    <row r="87" spans="1:3" s="346" customFormat="1" ht="16.5" customHeight="1" thickBot="1">
      <c r="A87" s="399" t="s">
        <v>126</v>
      </c>
      <c r="B87" s="399"/>
      <c r="C87" s="88" t="s">
        <v>198</v>
      </c>
    </row>
    <row r="88" spans="1:3" ht="37.5" customHeight="1" thickBot="1">
      <c r="A88" s="21" t="s">
        <v>66</v>
      </c>
      <c r="B88" s="22" t="s">
        <v>41</v>
      </c>
      <c r="C88" s="35" t="s">
        <v>226</v>
      </c>
    </row>
    <row r="89" spans="1:3" s="33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0" t="s">
        <v>11</v>
      </c>
      <c r="B90" s="26" t="s">
        <v>339</v>
      </c>
      <c r="C90" s="225">
        <f>SUM(C91:C95)</f>
        <v>211434</v>
      </c>
    </row>
    <row r="91" spans="1:3" ht="12" customHeight="1">
      <c r="A91" s="15" t="s">
        <v>79</v>
      </c>
      <c r="B91" s="8" t="s">
        <v>42</v>
      </c>
      <c r="C91" s="227">
        <f>27392+40448</f>
        <v>67840</v>
      </c>
    </row>
    <row r="92" spans="1:3" ht="12" customHeight="1">
      <c r="A92" s="12" t="s">
        <v>80</v>
      </c>
      <c r="B92" s="6" t="s">
        <v>146</v>
      </c>
      <c r="C92" s="228">
        <f>6908+11260</f>
        <v>18168</v>
      </c>
    </row>
    <row r="93" spans="1:3" ht="12" customHeight="1">
      <c r="A93" s="12" t="s">
        <v>81</v>
      </c>
      <c r="B93" s="6" t="s">
        <v>114</v>
      </c>
      <c r="C93" s="230">
        <f>66700+28521</f>
        <v>95221</v>
      </c>
    </row>
    <row r="94" spans="1:3" ht="12" customHeight="1">
      <c r="A94" s="12" t="s">
        <v>82</v>
      </c>
      <c r="B94" s="9" t="s">
        <v>147</v>
      </c>
      <c r="C94" s="230">
        <v>6470</v>
      </c>
    </row>
    <row r="95" spans="1:3" ht="12" customHeight="1">
      <c r="A95" s="12" t="s">
        <v>90</v>
      </c>
      <c r="B95" s="17" t="s">
        <v>148</v>
      </c>
      <c r="C95" s="230">
        <f>SUM(C96:C105)</f>
        <v>23735</v>
      </c>
    </row>
    <row r="96" spans="1:3" ht="12" customHeight="1">
      <c r="A96" s="12" t="s">
        <v>83</v>
      </c>
      <c r="B96" s="6" t="s">
        <v>340</v>
      </c>
      <c r="C96" s="230"/>
    </row>
    <row r="97" spans="1:3" ht="12" customHeight="1">
      <c r="A97" s="12" t="s">
        <v>84</v>
      </c>
      <c r="B97" s="90" t="s">
        <v>341</v>
      </c>
      <c r="C97" s="230"/>
    </row>
    <row r="98" spans="1:3" ht="12" customHeight="1">
      <c r="A98" s="12" t="s">
        <v>91</v>
      </c>
      <c r="B98" s="91" t="s">
        <v>342</v>
      </c>
      <c r="C98" s="230"/>
    </row>
    <row r="99" spans="1:3" ht="12" customHeight="1">
      <c r="A99" s="12" t="s">
        <v>92</v>
      </c>
      <c r="B99" s="91" t="s">
        <v>343</v>
      </c>
      <c r="C99" s="230"/>
    </row>
    <row r="100" spans="1:3" ht="12" customHeight="1">
      <c r="A100" s="12" t="s">
        <v>93</v>
      </c>
      <c r="B100" s="90" t="s">
        <v>344</v>
      </c>
      <c r="C100" s="230">
        <v>17285</v>
      </c>
    </row>
    <row r="101" spans="1:3" ht="12" customHeight="1">
      <c r="A101" s="12" t="s">
        <v>94</v>
      </c>
      <c r="B101" s="90" t="s">
        <v>345</v>
      </c>
      <c r="C101" s="230"/>
    </row>
    <row r="102" spans="1:3" ht="12" customHeight="1">
      <c r="A102" s="12" t="s">
        <v>96</v>
      </c>
      <c r="B102" s="91" t="s">
        <v>346</v>
      </c>
      <c r="C102" s="230"/>
    </row>
    <row r="103" spans="1:3" ht="12" customHeight="1">
      <c r="A103" s="11" t="s">
        <v>149</v>
      </c>
      <c r="B103" s="92" t="s">
        <v>347</v>
      </c>
      <c r="C103" s="230"/>
    </row>
    <row r="104" spans="1:3" ht="12" customHeight="1">
      <c r="A104" s="12" t="s">
        <v>337</v>
      </c>
      <c r="B104" s="92" t="s">
        <v>348</v>
      </c>
      <c r="C104" s="230"/>
    </row>
    <row r="105" spans="1:3" ht="12" customHeight="1" thickBot="1">
      <c r="A105" s="16" t="s">
        <v>338</v>
      </c>
      <c r="B105" s="93" t="s">
        <v>349</v>
      </c>
      <c r="C105" s="234">
        <v>6450</v>
      </c>
    </row>
    <row r="106" spans="1:3" ht="12" customHeight="1" thickBot="1">
      <c r="A106" s="18" t="s">
        <v>12</v>
      </c>
      <c r="B106" s="25" t="s">
        <v>350</v>
      </c>
      <c r="C106" s="226">
        <f>+C107+C109+C111</f>
        <v>460855</v>
      </c>
    </row>
    <row r="107" spans="1:3" ht="12" customHeight="1">
      <c r="A107" s="13" t="s">
        <v>85</v>
      </c>
      <c r="B107" s="6" t="s">
        <v>197</v>
      </c>
      <c r="C107" s="229">
        <f>419783+572</f>
        <v>420355</v>
      </c>
    </row>
    <row r="108" spans="1:3" ht="12" customHeight="1">
      <c r="A108" s="13" t="s">
        <v>86</v>
      </c>
      <c r="B108" s="10" t="s">
        <v>354</v>
      </c>
      <c r="C108" s="229">
        <v>181005</v>
      </c>
    </row>
    <row r="109" spans="1:3" ht="12" customHeight="1">
      <c r="A109" s="13" t="s">
        <v>87</v>
      </c>
      <c r="B109" s="10" t="s">
        <v>150</v>
      </c>
      <c r="C109" s="228">
        <v>15500</v>
      </c>
    </row>
    <row r="110" spans="1:3" ht="12" customHeight="1">
      <c r="A110" s="13" t="s">
        <v>88</v>
      </c>
      <c r="B110" s="10" t="s">
        <v>355</v>
      </c>
      <c r="C110" s="219"/>
    </row>
    <row r="111" spans="1:3" ht="12" customHeight="1">
      <c r="A111" s="13" t="s">
        <v>89</v>
      </c>
      <c r="B111" s="223" t="s">
        <v>200</v>
      </c>
      <c r="C111" s="219">
        <f>SUM(C112:C119)</f>
        <v>25000</v>
      </c>
    </row>
    <row r="112" spans="1:3" ht="12" customHeight="1">
      <c r="A112" s="13" t="s">
        <v>95</v>
      </c>
      <c r="B112" s="222" t="s">
        <v>466</v>
      </c>
      <c r="C112" s="219"/>
    </row>
    <row r="113" spans="1:3" ht="12" customHeight="1">
      <c r="A113" s="13" t="s">
        <v>97</v>
      </c>
      <c r="B113" s="331" t="s">
        <v>360</v>
      </c>
      <c r="C113" s="219"/>
    </row>
    <row r="114" spans="1:3" ht="15.75">
      <c r="A114" s="13" t="s">
        <v>151</v>
      </c>
      <c r="B114" s="91" t="s">
        <v>343</v>
      </c>
      <c r="C114" s="219"/>
    </row>
    <row r="115" spans="1:3" ht="12" customHeight="1">
      <c r="A115" s="13" t="s">
        <v>152</v>
      </c>
      <c r="B115" s="91" t="s">
        <v>359</v>
      </c>
      <c r="C115" s="219"/>
    </row>
    <row r="116" spans="1:3" ht="12" customHeight="1">
      <c r="A116" s="13" t="s">
        <v>153</v>
      </c>
      <c r="B116" s="91" t="s">
        <v>358</v>
      </c>
      <c r="C116" s="219"/>
    </row>
    <row r="117" spans="1:3" ht="12" customHeight="1">
      <c r="A117" s="13" t="s">
        <v>351</v>
      </c>
      <c r="B117" s="91" t="s">
        <v>346</v>
      </c>
      <c r="C117" s="219"/>
    </row>
    <row r="118" spans="1:3" ht="12" customHeight="1">
      <c r="A118" s="13" t="s">
        <v>352</v>
      </c>
      <c r="B118" s="91" t="s">
        <v>357</v>
      </c>
      <c r="C118" s="219"/>
    </row>
    <row r="119" spans="1:3" ht="16.5" thickBot="1">
      <c r="A119" s="11" t="s">
        <v>353</v>
      </c>
      <c r="B119" s="91" t="s">
        <v>356</v>
      </c>
      <c r="C119" s="220">
        <v>25000</v>
      </c>
    </row>
    <row r="120" spans="1:3" ht="12" customHeight="1" thickBot="1">
      <c r="A120" s="18" t="s">
        <v>13</v>
      </c>
      <c r="B120" s="85" t="s">
        <v>361</v>
      </c>
      <c r="C120" s="226">
        <f>SUM(C121:C122)</f>
        <v>59844</v>
      </c>
    </row>
    <row r="121" spans="1:3" ht="12" customHeight="1">
      <c r="A121" s="13" t="s">
        <v>68</v>
      </c>
      <c r="B121" s="7" t="s">
        <v>54</v>
      </c>
      <c r="C121" s="229">
        <v>2500</v>
      </c>
    </row>
    <row r="122" spans="1:3" ht="12" customHeight="1" thickBot="1">
      <c r="A122" s="14" t="s">
        <v>69</v>
      </c>
      <c r="B122" s="10" t="s">
        <v>55</v>
      </c>
      <c r="C122" s="230">
        <v>57344</v>
      </c>
    </row>
    <row r="123" spans="1:3" ht="12" customHeight="1" thickBot="1">
      <c r="A123" s="18" t="s">
        <v>14</v>
      </c>
      <c r="B123" s="85" t="s">
        <v>362</v>
      </c>
      <c r="C123" s="226">
        <f>+C90+C106+C120</f>
        <v>732133</v>
      </c>
    </row>
    <row r="124" spans="1:3" ht="12" customHeight="1" thickBot="1">
      <c r="A124" s="18" t="s">
        <v>15</v>
      </c>
      <c r="B124" s="85" t="s">
        <v>363</v>
      </c>
      <c r="C124" s="226">
        <f>+C125+C126+C127</f>
        <v>0</v>
      </c>
    </row>
    <row r="125" spans="1:3" ht="12" customHeight="1">
      <c r="A125" s="13" t="s">
        <v>72</v>
      </c>
      <c r="B125" s="7" t="s">
        <v>364</v>
      </c>
      <c r="C125" s="219"/>
    </row>
    <row r="126" spans="1:3" ht="12" customHeight="1">
      <c r="A126" s="13" t="s">
        <v>73</v>
      </c>
      <c r="B126" s="7" t="s">
        <v>365</v>
      </c>
      <c r="C126" s="219"/>
    </row>
    <row r="127" spans="1:3" ht="12" customHeight="1" thickBot="1">
      <c r="A127" s="11" t="s">
        <v>74</v>
      </c>
      <c r="B127" s="5" t="s">
        <v>366</v>
      </c>
      <c r="C127" s="219"/>
    </row>
    <row r="128" spans="1:3" ht="12" customHeight="1" thickBot="1">
      <c r="A128" s="18" t="s">
        <v>16</v>
      </c>
      <c r="B128" s="85" t="s">
        <v>421</v>
      </c>
      <c r="C128" s="226">
        <f>+C129+C130+C131+C132</f>
        <v>0</v>
      </c>
    </row>
    <row r="129" spans="1:3" ht="12" customHeight="1">
      <c r="A129" s="13" t="s">
        <v>75</v>
      </c>
      <c r="B129" s="7" t="s">
        <v>367</v>
      </c>
      <c r="C129" s="219"/>
    </row>
    <row r="130" spans="1:3" ht="12" customHeight="1">
      <c r="A130" s="13" t="s">
        <v>76</v>
      </c>
      <c r="B130" s="7" t="s">
        <v>368</v>
      </c>
      <c r="C130" s="219"/>
    </row>
    <row r="131" spans="1:3" ht="12" customHeight="1">
      <c r="A131" s="13" t="s">
        <v>271</v>
      </c>
      <c r="B131" s="7" t="s">
        <v>369</v>
      </c>
      <c r="C131" s="219"/>
    </row>
    <row r="132" spans="1:3" ht="12" customHeight="1" thickBot="1">
      <c r="A132" s="11" t="s">
        <v>272</v>
      </c>
      <c r="B132" s="5" t="s">
        <v>370</v>
      </c>
      <c r="C132" s="219"/>
    </row>
    <row r="133" spans="1:3" ht="12" customHeight="1" thickBot="1">
      <c r="A133" s="18" t="s">
        <v>17</v>
      </c>
      <c r="B133" s="85" t="s">
        <v>371</v>
      </c>
      <c r="C133" s="232">
        <f>+C134+C135+C136+C137</f>
        <v>69155</v>
      </c>
    </row>
    <row r="134" spans="1:3" ht="12" customHeight="1">
      <c r="A134" s="13" t="s">
        <v>77</v>
      </c>
      <c r="B134" s="7" t="s">
        <v>472</v>
      </c>
      <c r="C134" s="219">
        <v>69155</v>
      </c>
    </row>
    <row r="135" spans="1:3" ht="12" customHeight="1">
      <c r="A135" s="13" t="s">
        <v>78</v>
      </c>
      <c r="B135" s="7" t="s">
        <v>382</v>
      </c>
      <c r="C135" s="219"/>
    </row>
    <row r="136" spans="1:3" ht="12" customHeight="1">
      <c r="A136" s="13" t="s">
        <v>284</v>
      </c>
      <c r="B136" s="7" t="s">
        <v>373</v>
      </c>
      <c r="C136" s="219"/>
    </row>
    <row r="137" spans="1:3" ht="12" customHeight="1" thickBot="1">
      <c r="A137" s="11" t="s">
        <v>285</v>
      </c>
      <c r="B137" s="5" t="s">
        <v>374</v>
      </c>
      <c r="C137" s="219"/>
    </row>
    <row r="138" spans="1:3" ht="12" customHeight="1" thickBot="1">
      <c r="A138" s="18" t="s">
        <v>18</v>
      </c>
      <c r="B138" s="85" t="s">
        <v>375</v>
      </c>
      <c r="C138" s="235">
        <f>+C139+C140+C141+C142</f>
        <v>0</v>
      </c>
    </row>
    <row r="139" spans="1:3" ht="12" customHeight="1">
      <c r="A139" s="13" t="s">
        <v>144</v>
      </c>
      <c r="B139" s="7" t="s">
        <v>376</v>
      </c>
      <c r="C139" s="219"/>
    </row>
    <row r="140" spans="1:3" ht="12" customHeight="1">
      <c r="A140" s="13" t="s">
        <v>145</v>
      </c>
      <c r="B140" s="7" t="s">
        <v>377</v>
      </c>
      <c r="C140" s="219"/>
    </row>
    <row r="141" spans="1:3" ht="12" customHeight="1">
      <c r="A141" s="13" t="s">
        <v>199</v>
      </c>
      <c r="B141" s="7" t="s">
        <v>378</v>
      </c>
      <c r="C141" s="219"/>
    </row>
    <row r="142" spans="1:3" ht="12" customHeight="1" thickBot="1">
      <c r="A142" s="13" t="s">
        <v>287</v>
      </c>
      <c r="B142" s="7" t="s">
        <v>379</v>
      </c>
      <c r="C142" s="219"/>
    </row>
    <row r="143" spans="1:9" ht="15" customHeight="1" thickBot="1">
      <c r="A143" s="18" t="s">
        <v>19</v>
      </c>
      <c r="B143" s="85" t="s">
        <v>380</v>
      </c>
      <c r="C143" s="347">
        <f>+C124+C128+C133+C138</f>
        <v>69155</v>
      </c>
      <c r="F143" s="348"/>
      <c r="G143" s="349"/>
      <c r="H143" s="349"/>
      <c r="I143" s="349"/>
    </row>
    <row r="144" spans="1:3" s="334" customFormat="1" ht="12.75" customHeight="1" thickBot="1">
      <c r="A144" s="224" t="s">
        <v>20</v>
      </c>
      <c r="B144" s="309" t="s">
        <v>381</v>
      </c>
      <c r="C144" s="347">
        <f>+C123+C143</f>
        <v>801288</v>
      </c>
    </row>
    <row r="145" ht="7.5" customHeight="1"/>
    <row r="146" spans="1:3" ht="15.75">
      <c r="A146" s="400" t="s">
        <v>383</v>
      </c>
      <c r="B146" s="400"/>
      <c r="C146" s="400"/>
    </row>
    <row r="147" spans="1:3" ht="15" customHeight="1" thickBot="1">
      <c r="A147" s="398" t="s">
        <v>127</v>
      </c>
      <c r="B147" s="398"/>
      <c r="C147" s="236" t="s">
        <v>198</v>
      </c>
    </row>
    <row r="148" spans="1:4" ht="13.5" customHeight="1" thickBot="1">
      <c r="A148" s="18">
        <v>1</v>
      </c>
      <c r="B148" s="25" t="s">
        <v>384</v>
      </c>
      <c r="C148" s="226">
        <f>+C60-C123</f>
        <v>-360000</v>
      </c>
      <c r="D148" s="350"/>
    </row>
    <row r="149" spans="1:3" ht="27.75" customHeight="1" thickBot="1">
      <c r="A149" s="18" t="s">
        <v>12</v>
      </c>
      <c r="B149" s="25" t="s">
        <v>385</v>
      </c>
      <c r="C149" s="226">
        <f>+C83-C143</f>
        <v>360000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KÖLTSÉGVETÉSÉNEK ÖSSZEVONT MÉRLEGE&amp;10
&amp;R&amp;"Times New Roman CE,Félkövér dőlt"&amp;11 1.1. melléklet a ........./2014. (.......)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C17" sqref="C17"/>
    </sheetView>
  </sheetViews>
  <sheetFormatPr defaultColWidth="9.00390625" defaultRowHeight="12.75"/>
  <cols>
    <col min="1" max="1" width="47.1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48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5.5" customHeight="1">
      <c r="A1" s="419" t="s">
        <v>0</v>
      </c>
      <c r="B1" s="419"/>
      <c r="C1" s="419"/>
      <c r="D1" s="419"/>
      <c r="E1" s="419"/>
      <c r="F1" s="419"/>
    </row>
    <row r="2" spans="1:6" ht="22.5" customHeight="1" thickBot="1">
      <c r="A2" s="141"/>
      <c r="B2" s="48"/>
      <c r="C2" s="48"/>
      <c r="D2" s="48"/>
      <c r="E2" s="48"/>
      <c r="F2" s="43" t="s">
        <v>58</v>
      </c>
    </row>
    <row r="3" spans="1:6" s="38" customFormat="1" ht="44.25" customHeight="1" thickBot="1">
      <c r="A3" s="142" t="s">
        <v>62</v>
      </c>
      <c r="B3" s="143" t="s">
        <v>63</v>
      </c>
      <c r="C3" s="143" t="s">
        <v>64</v>
      </c>
      <c r="D3" s="143" t="s">
        <v>416</v>
      </c>
      <c r="E3" s="143" t="s">
        <v>226</v>
      </c>
      <c r="F3" s="44" t="s">
        <v>417</v>
      </c>
    </row>
    <row r="4" spans="1:6" s="48" customFormat="1" ht="12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 t="s">
        <v>67</v>
      </c>
    </row>
    <row r="5" spans="1:6" ht="15.75" customHeight="1">
      <c r="A5" s="388" t="s">
        <v>476</v>
      </c>
      <c r="B5" s="23">
        <v>30000</v>
      </c>
      <c r="C5" s="390"/>
      <c r="D5" s="23"/>
      <c r="E5" s="23"/>
      <c r="F5" s="49">
        <f aca="true" t="shared" si="0" ref="F5:F23">B5-D5-E5</f>
        <v>30000</v>
      </c>
    </row>
    <row r="6" spans="1:6" ht="15.75" customHeight="1">
      <c r="A6" s="388" t="s">
        <v>477</v>
      </c>
      <c r="B6" s="23">
        <v>30000</v>
      </c>
      <c r="C6" s="390"/>
      <c r="D6" s="23"/>
      <c r="E6" s="23"/>
      <c r="F6" s="49">
        <f t="shared" si="0"/>
        <v>30000</v>
      </c>
    </row>
    <row r="7" spans="1:6" ht="15.75" customHeight="1">
      <c r="A7" s="388" t="s">
        <v>478</v>
      </c>
      <c r="B7" s="23">
        <v>181005</v>
      </c>
      <c r="C7" s="390"/>
      <c r="D7" s="23"/>
      <c r="E7" s="23"/>
      <c r="F7" s="49">
        <f t="shared" si="0"/>
        <v>181005</v>
      </c>
    </row>
    <row r="8" spans="1:6" ht="15.75" customHeight="1">
      <c r="A8" s="389" t="s">
        <v>479</v>
      </c>
      <c r="B8" s="23">
        <v>90000</v>
      </c>
      <c r="C8" s="390"/>
      <c r="D8" s="23"/>
      <c r="E8" s="23"/>
      <c r="F8" s="49">
        <f t="shared" si="0"/>
        <v>90000</v>
      </c>
    </row>
    <row r="9" spans="1:6" ht="22.5" customHeight="1">
      <c r="A9" s="388" t="s">
        <v>496</v>
      </c>
      <c r="B9" s="23">
        <v>85000</v>
      </c>
      <c r="C9" s="390"/>
      <c r="D9" s="23"/>
      <c r="E9" s="23"/>
      <c r="F9" s="49">
        <f t="shared" si="0"/>
        <v>85000</v>
      </c>
    </row>
    <row r="10" spans="1:6" ht="15.75" customHeight="1">
      <c r="A10" s="389" t="s">
        <v>480</v>
      </c>
      <c r="B10" s="23">
        <v>1270</v>
      </c>
      <c r="C10" s="390"/>
      <c r="D10" s="23"/>
      <c r="E10" s="23"/>
      <c r="F10" s="49">
        <f t="shared" si="0"/>
        <v>1270</v>
      </c>
    </row>
    <row r="11" spans="1:6" ht="15.75" customHeight="1">
      <c r="A11" s="388" t="s">
        <v>481</v>
      </c>
      <c r="B11" s="23">
        <v>381</v>
      </c>
      <c r="C11" s="390"/>
      <c r="D11" s="23"/>
      <c r="E11" s="23"/>
      <c r="F11" s="49">
        <f t="shared" si="0"/>
        <v>381</v>
      </c>
    </row>
    <row r="12" spans="1:6" ht="15.75" customHeight="1">
      <c r="A12" s="388" t="s">
        <v>482</v>
      </c>
      <c r="B12" s="23">
        <v>127</v>
      </c>
      <c r="C12" s="390"/>
      <c r="D12" s="23"/>
      <c r="E12" s="23"/>
      <c r="F12" s="49">
        <f t="shared" si="0"/>
        <v>127</v>
      </c>
    </row>
    <row r="13" spans="1:6" ht="15.75" customHeight="1">
      <c r="A13" s="388" t="s">
        <v>483</v>
      </c>
      <c r="B13" s="23">
        <v>572</v>
      </c>
      <c r="C13" s="390"/>
      <c r="D13" s="23"/>
      <c r="E13" s="23"/>
      <c r="F13" s="49">
        <f t="shared" si="0"/>
        <v>572</v>
      </c>
    </row>
    <row r="14" spans="1:6" ht="15.75" customHeight="1">
      <c r="A14" s="388" t="s">
        <v>498</v>
      </c>
      <c r="B14" s="23">
        <v>2000</v>
      </c>
      <c r="C14" s="390"/>
      <c r="D14" s="23"/>
      <c r="E14" s="23"/>
      <c r="F14" s="49">
        <f t="shared" si="0"/>
        <v>2000</v>
      </c>
    </row>
    <row r="15" spans="1:6" ht="15.75" customHeight="1">
      <c r="A15" s="388"/>
      <c r="B15" s="23"/>
      <c r="C15" s="390"/>
      <c r="D15" s="23"/>
      <c r="E15" s="23"/>
      <c r="F15" s="49">
        <f t="shared" si="0"/>
        <v>0</v>
      </c>
    </row>
    <row r="16" spans="1:6" ht="15.75" customHeight="1">
      <c r="A16" s="388"/>
      <c r="B16" s="23"/>
      <c r="C16" s="390"/>
      <c r="D16" s="23"/>
      <c r="E16" s="23"/>
      <c r="F16" s="49">
        <f t="shared" si="0"/>
        <v>0</v>
      </c>
    </row>
    <row r="17" spans="1:6" ht="15.75" customHeight="1">
      <c r="A17" s="388"/>
      <c r="B17" s="23"/>
      <c r="C17" s="390"/>
      <c r="D17" s="23"/>
      <c r="E17" s="23"/>
      <c r="F17" s="49">
        <f t="shared" si="0"/>
        <v>0</v>
      </c>
    </row>
    <row r="18" spans="1:6" ht="15.75" customHeight="1">
      <c r="A18" s="388"/>
      <c r="B18" s="23"/>
      <c r="C18" s="390"/>
      <c r="D18" s="23"/>
      <c r="E18" s="23"/>
      <c r="F18" s="49">
        <f t="shared" si="0"/>
        <v>0</v>
      </c>
    </row>
    <row r="19" spans="1:6" ht="15.75" customHeight="1">
      <c r="A19" s="388"/>
      <c r="B19" s="23"/>
      <c r="C19" s="390"/>
      <c r="D19" s="23"/>
      <c r="E19" s="23"/>
      <c r="F19" s="49">
        <f t="shared" si="0"/>
        <v>0</v>
      </c>
    </row>
    <row r="20" spans="1:6" ht="15.75" customHeight="1">
      <c r="A20" s="388"/>
      <c r="B20" s="23"/>
      <c r="C20" s="390"/>
      <c r="D20" s="23"/>
      <c r="E20" s="23"/>
      <c r="F20" s="49">
        <f t="shared" si="0"/>
        <v>0</v>
      </c>
    </row>
    <row r="21" spans="1:6" ht="15.75" customHeight="1">
      <c r="A21" s="388"/>
      <c r="B21" s="23"/>
      <c r="C21" s="390"/>
      <c r="D21" s="23"/>
      <c r="E21" s="23"/>
      <c r="F21" s="49">
        <f t="shared" si="0"/>
        <v>0</v>
      </c>
    </row>
    <row r="22" spans="1:6" ht="15.75" customHeight="1">
      <c r="A22" s="388"/>
      <c r="B22" s="23"/>
      <c r="C22" s="390"/>
      <c r="D22" s="23"/>
      <c r="E22" s="23"/>
      <c r="F22" s="49">
        <f t="shared" si="0"/>
        <v>0</v>
      </c>
    </row>
    <row r="23" spans="1:6" ht="15.75" customHeight="1" thickBot="1">
      <c r="A23" s="50"/>
      <c r="B23" s="24"/>
      <c r="C23" s="391"/>
      <c r="D23" s="24"/>
      <c r="E23" s="24"/>
      <c r="F23" s="51">
        <f t="shared" si="0"/>
        <v>0</v>
      </c>
    </row>
    <row r="24" spans="1:6" s="54" customFormat="1" ht="18" customHeight="1" thickBot="1">
      <c r="A24" s="144" t="s">
        <v>61</v>
      </c>
      <c r="B24" s="52">
        <f>SUM(B5:B23)</f>
        <v>420355</v>
      </c>
      <c r="C24" s="81"/>
      <c r="D24" s="52">
        <f>SUM(D5:D23)</f>
        <v>0</v>
      </c>
      <c r="E24" s="52">
        <f>SUM(E5:E23)</f>
        <v>0</v>
      </c>
      <c r="F24" s="53">
        <f>SUM(F5:F23)</f>
        <v>420355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……/2014.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D14" sqref="D14"/>
    </sheetView>
  </sheetViews>
  <sheetFormatPr defaultColWidth="9.00390625" defaultRowHeight="12.75"/>
  <cols>
    <col min="1" max="1" width="60.625" style="37" customWidth="1"/>
    <col min="2" max="2" width="15.625" style="36" customWidth="1"/>
    <col min="3" max="3" width="16.375" style="36" customWidth="1"/>
    <col min="4" max="4" width="18.00390625" style="36" customWidth="1"/>
    <col min="5" max="5" width="16.625" style="36" customWidth="1"/>
    <col min="6" max="6" width="18.875" style="36" customWidth="1"/>
    <col min="7" max="8" width="12.875" style="36" customWidth="1"/>
    <col min="9" max="9" width="13.875" style="36" customWidth="1"/>
    <col min="10" max="16384" width="9.375" style="36" customWidth="1"/>
  </cols>
  <sheetData>
    <row r="1" spans="1:6" ht="24.75" customHeight="1">
      <c r="A1" s="419" t="s">
        <v>1</v>
      </c>
      <c r="B1" s="419"/>
      <c r="C1" s="419"/>
      <c r="D1" s="419"/>
      <c r="E1" s="419"/>
      <c r="F1" s="419"/>
    </row>
    <row r="2" spans="1:6" ht="23.25" customHeight="1" thickBot="1">
      <c r="A2" s="141"/>
      <c r="B2" s="48"/>
      <c r="C2" s="48"/>
      <c r="D2" s="48"/>
      <c r="E2" s="48"/>
      <c r="F2" s="43" t="s">
        <v>58</v>
      </c>
    </row>
    <row r="3" spans="1:6" s="38" customFormat="1" ht="48.75" customHeight="1" thickBot="1">
      <c r="A3" s="142" t="s">
        <v>65</v>
      </c>
      <c r="B3" s="143" t="s">
        <v>63</v>
      </c>
      <c r="C3" s="143" t="s">
        <v>64</v>
      </c>
      <c r="D3" s="143" t="s">
        <v>416</v>
      </c>
      <c r="E3" s="143" t="s">
        <v>226</v>
      </c>
      <c r="F3" s="44" t="s">
        <v>418</v>
      </c>
    </row>
    <row r="4" spans="1:6" s="48" customFormat="1" ht="15" customHeight="1" thickBot="1">
      <c r="A4" s="45">
        <v>1</v>
      </c>
      <c r="B4" s="46">
        <v>2</v>
      </c>
      <c r="C4" s="46">
        <v>3</v>
      </c>
      <c r="D4" s="46">
        <v>4</v>
      </c>
      <c r="E4" s="46">
        <v>5</v>
      </c>
      <c r="F4" s="47">
        <v>6</v>
      </c>
    </row>
    <row r="5" spans="1:6" ht="15.75" customHeight="1">
      <c r="A5" s="55" t="s">
        <v>484</v>
      </c>
      <c r="B5" s="56">
        <v>10000</v>
      </c>
      <c r="C5" s="392"/>
      <c r="D5" s="56"/>
      <c r="E5" s="56"/>
      <c r="F5" s="57">
        <f aca="true" t="shared" si="0" ref="F5:F23">B5-D5-E5</f>
        <v>10000</v>
      </c>
    </row>
    <row r="6" spans="1:6" ht="15.75" customHeight="1">
      <c r="A6" s="55" t="s">
        <v>485</v>
      </c>
      <c r="B6" s="56">
        <v>2500</v>
      </c>
      <c r="C6" s="392"/>
      <c r="D6" s="56"/>
      <c r="E6" s="56"/>
      <c r="F6" s="57">
        <f t="shared" si="0"/>
        <v>2500</v>
      </c>
    </row>
    <row r="7" spans="1:6" ht="15.75" customHeight="1">
      <c r="A7" s="55" t="s">
        <v>497</v>
      </c>
      <c r="B7" s="56">
        <v>3000</v>
      </c>
      <c r="C7" s="392"/>
      <c r="D7" s="56"/>
      <c r="E7" s="56"/>
      <c r="F7" s="57">
        <f t="shared" si="0"/>
        <v>3000</v>
      </c>
    </row>
    <row r="8" spans="1:6" ht="15.75" customHeight="1">
      <c r="A8" s="55"/>
      <c r="B8" s="56"/>
      <c r="C8" s="392"/>
      <c r="D8" s="56"/>
      <c r="E8" s="56"/>
      <c r="F8" s="57">
        <f t="shared" si="0"/>
        <v>0</v>
      </c>
    </row>
    <row r="9" spans="1:6" ht="15.75" customHeight="1">
      <c r="A9" s="55"/>
      <c r="B9" s="56"/>
      <c r="C9" s="392"/>
      <c r="D9" s="56"/>
      <c r="E9" s="56"/>
      <c r="F9" s="57">
        <f t="shared" si="0"/>
        <v>0</v>
      </c>
    </row>
    <row r="10" spans="1:6" ht="15.75" customHeight="1">
      <c r="A10" s="55"/>
      <c r="B10" s="56"/>
      <c r="C10" s="392"/>
      <c r="D10" s="56"/>
      <c r="E10" s="56"/>
      <c r="F10" s="57">
        <f t="shared" si="0"/>
        <v>0</v>
      </c>
    </row>
    <row r="11" spans="1:6" ht="15.75" customHeight="1">
      <c r="A11" s="55"/>
      <c r="B11" s="56"/>
      <c r="C11" s="392"/>
      <c r="D11" s="56"/>
      <c r="E11" s="56"/>
      <c r="F11" s="57">
        <f t="shared" si="0"/>
        <v>0</v>
      </c>
    </row>
    <row r="12" spans="1:6" ht="15.75" customHeight="1">
      <c r="A12" s="55"/>
      <c r="B12" s="56"/>
      <c r="C12" s="392"/>
      <c r="D12" s="56"/>
      <c r="E12" s="56"/>
      <c r="F12" s="57">
        <f t="shared" si="0"/>
        <v>0</v>
      </c>
    </row>
    <row r="13" spans="1:6" ht="15.75" customHeight="1">
      <c r="A13" s="55"/>
      <c r="B13" s="56"/>
      <c r="C13" s="392"/>
      <c r="D13" s="56"/>
      <c r="E13" s="56"/>
      <c r="F13" s="57">
        <f t="shared" si="0"/>
        <v>0</v>
      </c>
    </row>
    <row r="14" spans="1:6" ht="15.75" customHeight="1">
      <c r="A14" s="55"/>
      <c r="B14" s="56"/>
      <c r="C14" s="392"/>
      <c r="D14" s="56"/>
      <c r="E14" s="56"/>
      <c r="F14" s="57">
        <f t="shared" si="0"/>
        <v>0</v>
      </c>
    </row>
    <row r="15" spans="1:6" ht="15.75" customHeight="1">
      <c r="A15" s="55"/>
      <c r="B15" s="56"/>
      <c r="C15" s="392"/>
      <c r="D15" s="56"/>
      <c r="E15" s="56"/>
      <c r="F15" s="57">
        <f t="shared" si="0"/>
        <v>0</v>
      </c>
    </row>
    <row r="16" spans="1:6" ht="15.75" customHeight="1">
      <c r="A16" s="55"/>
      <c r="B16" s="56"/>
      <c r="C16" s="392"/>
      <c r="D16" s="56"/>
      <c r="E16" s="56"/>
      <c r="F16" s="57">
        <f t="shared" si="0"/>
        <v>0</v>
      </c>
    </row>
    <row r="17" spans="1:6" ht="15.75" customHeight="1">
      <c r="A17" s="55"/>
      <c r="B17" s="56"/>
      <c r="C17" s="392"/>
      <c r="D17" s="56"/>
      <c r="E17" s="56"/>
      <c r="F17" s="57">
        <f t="shared" si="0"/>
        <v>0</v>
      </c>
    </row>
    <row r="18" spans="1:6" ht="15.75" customHeight="1">
      <c r="A18" s="55"/>
      <c r="B18" s="56"/>
      <c r="C18" s="392"/>
      <c r="D18" s="56"/>
      <c r="E18" s="56"/>
      <c r="F18" s="57">
        <f t="shared" si="0"/>
        <v>0</v>
      </c>
    </row>
    <row r="19" spans="1:6" ht="15.75" customHeight="1">
      <c r="A19" s="55"/>
      <c r="B19" s="56"/>
      <c r="C19" s="392"/>
      <c r="D19" s="56"/>
      <c r="E19" s="56"/>
      <c r="F19" s="57">
        <f t="shared" si="0"/>
        <v>0</v>
      </c>
    </row>
    <row r="20" spans="1:6" ht="15.75" customHeight="1">
      <c r="A20" s="55"/>
      <c r="B20" s="56"/>
      <c r="C20" s="392"/>
      <c r="D20" s="56"/>
      <c r="E20" s="56"/>
      <c r="F20" s="57">
        <f t="shared" si="0"/>
        <v>0</v>
      </c>
    </row>
    <row r="21" spans="1:6" ht="15.75" customHeight="1">
      <c r="A21" s="55"/>
      <c r="B21" s="56"/>
      <c r="C21" s="392"/>
      <c r="D21" s="56"/>
      <c r="E21" s="56"/>
      <c r="F21" s="57">
        <f t="shared" si="0"/>
        <v>0</v>
      </c>
    </row>
    <row r="22" spans="1:6" ht="15.75" customHeight="1">
      <c r="A22" s="55"/>
      <c r="B22" s="56"/>
      <c r="C22" s="392"/>
      <c r="D22" s="56"/>
      <c r="E22" s="56"/>
      <c r="F22" s="57">
        <f t="shared" si="0"/>
        <v>0</v>
      </c>
    </row>
    <row r="23" spans="1:6" ht="15.75" customHeight="1" thickBot="1">
      <c r="A23" s="58"/>
      <c r="B23" s="59"/>
      <c r="C23" s="393"/>
      <c r="D23" s="59"/>
      <c r="E23" s="59"/>
      <c r="F23" s="60">
        <f t="shared" si="0"/>
        <v>0</v>
      </c>
    </row>
    <row r="24" spans="1:6" s="54" customFormat="1" ht="18" customHeight="1" thickBot="1">
      <c r="A24" s="144" t="s">
        <v>61</v>
      </c>
      <c r="B24" s="145">
        <f>SUM(B5:B23)</f>
        <v>15500</v>
      </c>
      <c r="C24" s="82"/>
      <c r="D24" s="145">
        <f>SUM(D5:D23)</f>
        <v>0</v>
      </c>
      <c r="E24" s="145">
        <f>SUM(E5:E23)</f>
        <v>0</v>
      </c>
      <c r="F24" s="61">
        <f>SUM(F5:F23)</f>
        <v>15500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……/2014. (….)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C9" sqref="C9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161"/>
      <c r="B1" s="161"/>
      <c r="C1" s="161"/>
      <c r="D1" s="161"/>
      <c r="E1" s="161"/>
    </row>
    <row r="2" spans="1:5" ht="15.75">
      <c r="A2" s="162" t="s">
        <v>112</v>
      </c>
      <c r="B2" s="429" t="s">
        <v>499</v>
      </c>
      <c r="C2" s="429"/>
      <c r="D2" s="429"/>
      <c r="E2" s="429"/>
    </row>
    <row r="3" spans="1:5" ht="14.25" thickBot="1">
      <c r="A3" s="161"/>
      <c r="B3" s="161"/>
      <c r="C3" s="161"/>
      <c r="D3" s="431" t="s">
        <v>105</v>
      </c>
      <c r="E3" s="431"/>
    </row>
    <row r="4" spans="1:5" ht="15" customHeight="1" thickBot="1">
      <c r="A4" s="163" t="s">
        <v>104</v>
      </c>
      <c r="B4" s="164" t="s">
        <v>163</v>
      </c>
      <c r="C4" s="164" t="s">
        <v>219</v>
      </c>
      <c r="D4" s="164" t="s">
        <v>419</v>
      </c>
      <c r="E4" s="165" t="s">
        <v>44</v>
      </c>
    </row>
    <row r="5" spans="1:5" ht="12.75">
      <c r="A5" s="166" t="s">
        <v>106</v>
      </c>
      <c r="B5" s="70">
        <v>76863</v>
      </c>
      <c r="C5" s="70"/>
      <c r="D5" s="70"/>
      <c r="E5" s="167">
        <f aca="true" t="shared" si="0" ref="E5:E11">SUM(B5:D5)</f>
        <v>76863</v>
      </c>
    </row>
    <row r="6" spans="1:5" ht="12.75">
      <c r="A6" s="168" t="s">
        <v>119</v>
      </c>
      <c r="B6" s="71"/>
      <c r="C6" s="71"/>
      <c r="D6" s="71"/>
      <c r="E6" s="169">
        <f t="shared" si="0"/>
        <v>0</v>
      </c>
    </row>
    <row r="7" spans="1:5" ht="12.75">
      <c r="A7" s="170" t="s">
        <v>107</v>
      </c>
      <c r="B7" s="72">
        <v>108575</v>
      </c>
      <c r="C7" s="72"/>
      <c r="D7" s="72"/>
      <c r="E7" s="171">
        <f t="shared" si="0"/>
        <v>108575</v>
      </c>
    </row>
    <row r="8" spans="1:5" ht="12.75">
      <c r="A8" s="170" t="s">
        <v>120</v>
      </c>
      <c r="B8" s="72"/>
      <c r="C8" s="72"/>
      <c r="D8" s="72"/>
      <c r="E8" s="171">
        <f t="shared" si="0"/>
        <v>0</v>
      </c>
    </row>
    <row r="9" spans="1:5" ht="12.75">
      <c r="A9" s="170" t="s">
        <v>108</v>
      </c>
      <c r="B9" s="72"/>
      <c r="C9" s="72"/>
      <c r="D9" s="72"/>
      <c r="E9" s="171">
        <f t="shared" si="0"/>
        <v>0</v>
      </c>
    </row>
    <row r="10" spans="1:5" ht="12.75">
      <c r="A10" s="170" t="s">
        <v>109</v>
      </c>
      <c r="B10" s="72"/>
      <c r="C10" s="72"/>
      <c r="D10" s="72"/>
      <c r="E10" s="171">
        <f t="shared" si="0"/>
        <v>0</v>
      </c>
    </row>
    <row r="11" spans="1:5" ht="13.5" thickBot="1">
      <c r="A11" s="73"/>
      <c r="B11" s="74"/>
      <c r="C11" s="74"/>
      <c r="D11" s="74"/>
      <c r="E11" s="171">
        <f t="shared" si="0"/>
        <v>0</v>
      </c>
    </row>
    <row r="12" spans="1:5" ht="13.5" thickBot="1">
      <c r="A12" s="172" t="s">
        <v>111</v>
      </c>
      <c r="B12" s="173">
        <f>B5+SUM(B7:B11)</f>
        <v>185438</v>
      </c>
      <c r="C12" s="173">
        <f>C5+SUM(C7:C11)</f>
        <v>0</v>
      </c>
      <c r="D12" s="173">
        <f>D5+SUM(D7:D11)</f>
        <v>0</v>
      </c>
      <c r="E12" s="174">
        <f>E5+SUM(E7:E11)</f>
        <v>185438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163" t="s">
        <v>110</v>
      </c>
      <c r="B14" s="164" t="s">
        <v>163</v>
      </c>
      <c r="C14" s="164" t="s">
        <v>219</v>
      </c>
      <c r="D14" s="164" t="s">
        <v>419</v>
      </c>
      <c r="E14" s="165" t="s">
        <v>44</v>
      </c>
    </row>
    <row r="15" spans="1:5" ht="12.75">
      <c r="A15" s="166" t="s">
        <v>115</v>
      </c>
      <c r="B15" s="70"/>
      <c r="C15" s="70"/>
      <c r="D15" s="70"/>
      <c r="E15" s="167">
        <f aca="true" t="shared" si="1" ref="E15:E21">SUM(B15:D15)</f>
        <v>0</v>
      </c>
    </row>
    <row r="16" spans="1:5" ht="12.75">
      <c r="A16" s="175" t="s">
        <v>116</v>
      </c>
      <c r="B16" s="72">
        <v>181005</v>
      </c>
      <c r="C16" s="72"/>
      <c r="D16" s="72"/>
      <c r="E16" s="171">
        <f t="shared" si="1"/>
        <v>181005</v>
      </c>
    </row>
    <row r="17" spans="1:5" ht="12.75">
      <c r="A17" s="170" t="s">
        <v>117</v>
      </c>
      <c r="B17" s="72">
        <v>4433</v>
      </c>
      <c r="C17" s="72"/>
      <c r="D17" s="72"/>
      <c r="E17" s="171">
        <f t="shared" si="1"/>
        <v>4433</v>
      </c>
    </row>
    <row r="18" spans="1:5" ht="12.75">
      <c r="A18" s="170" t="s">
        <v>118</v>
      </c>
      <c r="B18" s="72"/>
      <c r="C18" s="72"/>
      <c r="D18" s="72"/>
      <c r="E18" s="171">
        <f t="shared" si="1"/>
        <v>0</v>
      </c>
    </row>
    <row r="19" spans="1:5" ht="12.75">
      <c r="A19" s="75"/>
      <c r="B19" s="72"/>
      <c r="C19" s="72"/>
      <c r="D19" s="72"/>
      <c r="E19" s="171">
        <f t="shared" si="1"/>
        <v>0</v>
      </c>
    </row>
    <row r="20" spans="1:5" ht="12.75">
      <c r="A20" s="75"/>
      <c r="B20" s="72"/>
      <c r="C20" s="72"/>
      <c r="D20" s="72"/>
      <c r="E20" s="171">
        <f t="shared" si="1"/>
        <v>0</v>
      </c>
    </row>
    <row r="21" spans="1:5" ht="13.5" thickBot="1">
      <c r="A21" s="73"/>
      <c r="B21" s="74"/>
      <c r="C21" s="74"/>
      <c r="D21" s="74"/>
      <c r="E21" s="171">
        <f t="shared" si="1"/>
        <v>0</v>
      </c>
    </row>
    <row r="22" spans="1:5" ht="13.5" thickBot="1">
      <c r="A22" s="172" t="s">
        <v>45</v>
      </c>
      <c r="B22" s="173">
        <f>SUM(B15:B21)</f>
        <v>185438</v>
      </c>
      <c r="C22" s="173">
        <f>SUM(C15:C21)</f>
        <v>0</v>
      </c>
      <c r="D22" s="173">
        <f>SUM(D15:D21)</f>
        <v>0</v>
      </c>
      <c r="E22" s="174">
        <f>SUM(E15:E21)</f>
        <v>185438</v>
      </c>
    </row>
    <row r="23" spans="1:5" ht="12.75">
      <c r="A23" s="161"/>
      <c r="B23" s="161"/>
      <c r="C23" s="161"/>
      <c r="D23" s="161"/>
      <c r="E23" s="161"/>
    </row>
    <row r="24" spans="1:5" ht="12.75">
      <c r="A24" s="161"/>
      <c r="B24" s="161"/>
      <c r="C24" s="161"/>
      <c r="D24" s="161"/>
      <c r="E24" s="161"/>
    </row>
    <row r="25" spans="1:5" ht="15.75">
      <c r="A25" s="162" t="s">
        <v>112</v>
      </c>
      <c r="B25" s="430"/>
      <c r="C25" s="430"/>
      <c r="D25" s="430"/>
      <c r="E25" s="430"/>
    </row>
    <row r="26" spans="1:5" ht="14.25" thickBot="1">
      <c r="A26" s="161"/>
      <c r="B26" s="161"/>
      <c r="C26" s="161"/>
      <c r="D26" s="431" t="s">
        <v>105</v>
      </c>
      <c r="E26" s="431"/>
    </row>
    <row r="27" spans="1:5" ht="13.5" thickBot="1">
      <c r="A27" s="163" t="s">
        <v>104</v>
      </c>
      <c r="B27" s="164" t="s">
        <v>163</v>
      </c>
      <c r="C27" s="164" t="s">
        <v>219</v>
      </c>
      <c r="D27" s="164" t="s">
        <v>419</v>
      </c>
      <c r="E27" s="165" t="s">
        <v>44</v>
      </c>
    </row>
    <row r="28" spans="1:5" ht="12.75">
      <c r="A28" s="166" t="s">
        <v>106</v>
      </c>
      <c r="B28" s="70"/>
      <c r="C28" s="70"/>
      <c r="D28" s="70"/>
      <c r="E28" s="167">
        <f aca="true" t="shared" si="2" ref="E28:E34">SUM(B28:D28)</f>
        <v>0</v>
      </c>
    </row>
    <row r="29" spans="1:5" ht="12.75">
      <c r="A29" s="168" t="s">
        <v>119</v>
      </c>
      <c r="B29" s="71"/>
      <c r="C29" s="71"/>
      <c r="D29" s="71"/>
      <c r="E29" s="169">
        <f t="shared" si="2"/>
        <v>0</v>
      </c>
    </row>
    <row r="30" spans="1:5" ht="12.75">
      <c r="A30" s="170" t="s">
        <v>107</v>
      </c>
      <c r="B30" s="72"/>
      <c r="C30" s="72"/>
      <c r="D30" s="72"/>
      <c r="E30" s="171">
        <f t="shared" si="2"/>
        <v>0</v>
      </c>
    </row>
    <row r="31" spans="1:5" ht="12.75">
      <c r="A31" s="170" t="s">
        <v>120</v>
      </c>
      <c r="B31" s="72"/>
      <c r="C31" s="72"/>
      <c r="D31" s="72"/>
      <c r="E31" s="171">
        <f t="shared" si="2"/>
        <v>0</v>
      </c>
    </row>
    <row r="32" spans="1:5" ht="12.75">
      <c r="A32" s="170" t="s">
        <v>108</v>
      </c>
      <c r="B32" s="72"/>
      <c r="C32" s="72"/>
      <c r="D32" s="72"/>
      <c r="E32" s="171">
        <f t="shared" si="2"/>
        <v>0</v>
      </c>
    </row>
    <row r="33" spans="1:5" ht="12.75">
      <c r="A33" s="170" t="s">
        <v>109</v>
      </c>
      <c r="B33" s="72"/>
      <c r="C33" s="72"/>
      <c r="D33" s="72"/>
      <c r="E33" s="171">
        <f t="shared" si="2"/>
        <v>0</v>
      </c>
    </row>
    <row r="34" spans="1:5" ht="13.5" thickBot="1">
      <c r="A34" s="73"/>
      <c r="B34" s="74"/>
      <c r="C34" s="74"/>
      <c r="D34" s="74"/>
      <c r="E34" s="171">
        <f t="shared" si="2"/>
        <v>0</v>
      </c>
    </row>
    <row r="35" spans="1:5" ht="13.5" thickBot="1">
      <c r="A35" s="172" t="s">
        <v>111</v>
      </c>
      <c r="B35" s="173">
        <f>B28+SUM(B30:B34)</f>
        <v>0</v>
      </c>
      <c r="C35" s="173">
        <f>C28+SUM(C30:C34)</f>
        <v>0</v>
      </c>
      <c r="D35" s="173">
        <f>D28+SUM(D30:D34)</f>
        <v>0</v>
      </c>
      <c r="E35" s="174">
        <f>E28+SUM(E30:E34)</f>
        <v>0</v>
      </c>
    </row>
    <row r="36" spans="1:5" ht="13.5" thickBot="1">
      <c r="A36" s="42"/>
      <c r="B36" s="42"/>
      <c r="C36" s="42"/>
      <c r="D36" s="42"/>
      <c r="E36" s="42"/>
    </row>
    <row r="37" spans="1:5" ht="13.5" thickBot="1">
      <c r="A37" s="163" t="s">
        <v>110</v>
      </c>
      <c r="B37" s="164" t="s">
        <v>163</v>
      </c>
      <c r="C37" s="164" t="s">
        <v>219</v>
      </c>
      <c r="D37" s="164" t="s">
        <v>419</v>
      </c>
      <c r="E37" s="165" t="s">
        <v>44</v>
      </c>
    </row>
    <row r="38" spans="1:5" ht="12.75">
      <c r="A38" s="166" t="s">
        <v>115</v>
      </c>
      <c r="B38" s="70"/>
      <c r="C38" s="70"/>
      <c r="D38" s="70"/>
      <c r="E38" s="167">
        <f aca="true" t="shared" si="3" ref="E38:E44">SUM(B38:D38)</f>
        <v>0</v>
      </c>
    </row>
    <row r="39" spans="1:5" ht="12.75">
      <c r="A39" s="175" t="s">
        <v>116</v>
      </c>
      <c r="B39" s="72"/>
      <c r="C39" s="72"/>
      <c r="D39" s="72"/>
      <c r="E39" s="171">
        <f t="shared" si="3"/>
        <v>0</v>
      </c>
    </row>
    <row r="40" spans="1:5" ht="12.75">
      <c r="A40" s="170" t="s">
        <v>117</v>
      </c>
      <c r="B40" s="72"/>
      <c r="C40" s="72"/>
      <c r="D40" s="72"/>
      <c r="E40" s="171">
        <f t="shared" si="3"/>
        <v>0</v>
      </c>
    </row>
    <row r="41" spans="1:5" ht="12.75">
      <c r="A41" s="170" t="s">
        <v>118</v>
      </c>
      <c r="B41" s="72"/>
      <c r="C41" s="72"/>
      <c r="D41" s="72"/>
      <c r="E41" s="171">
        <f t="shared" si="3"/>
        <v>0</v>
      </c>
    </row>
    <row r="42" spans="1:5" ht="12.75">
      <c r="A42" s="75"/>
      <c r="B42" s="72"/>
      <c r="C42" s="72"/>
      <c r="D42" s="72"/>
      <c r="E42" s="171">
        <f t="shared" si="3"/>
        <v>0</v>
      </c>
    </row>
    <row r="43" spans="1:5" ht="12.75">
      <c r="A43" s="75"/>
      <c r="B43" s="72"/>
      <c r="C43" s="72"/>
      <c r="D43" s="72"/>
      <c r="E43" s="171">
        <f t="shared" si="3"/>
        <v>0</v>
      </c>
    </row>
    <row r="44" spans="1:5" ht="13.5" thickBot="1">
      <c r="A44" s="73"/>
      <c r="B44" s="74"/>
      <c r="C44" s="74"/>
      <c r="D44" s="74"/>
      <c r="E44" s="171">
        <f t="shared" si="3"/>
        <v>0</v>
      </c>
    </row>
    <row r="45" spans="1:5" ht="13.5" thickBot="1">
      <c r="A45" s="172" t="s">
        <v>45</v>
      </c>
      <c r="B45" s="173">
        <f>SUM(B38:B44)</f>
        <v>0</v>
      </c>
      <c r="C45" s="173">
        <f>SUM(C38:C44)</f>
        <v>0</v>
      </c>
      <c r="D45" s="173">
        <f>SUM(D38:D44)</f>
        <v>0</v>
      </c>
      <c r="E45" s="174">
        <f>SUM(E38:E44)</f>
        <v>0</v>
      </c>
    </row>
    <row r="46" spans="1:5" ht="12.75">
      <c r="A46" s="161"/>
      <c r="B46" s="161"/>
      <c r="C46" s="161"/>
      <c r="D46" s="161"/>
      <c r="E46" s="161"/>
    </row>
    <row r="47" spans="1:5" ht="15.75">
      <c r="A47" s="439" t="s">
        <v>420</v>
      </c>
      <c r="B47" s="439"/>
      <c r="C47" s="439"/>
      <c r="D47" s="439"/>
      <c r="E47" s="439"/>
    </row>
    <row r="48" spans="1:5" ht="13.5" thickBot="1">
      <c r="A48" s="161"/>
      <c r="B48" s="161"/>
      <c r="C48" s="161"/>
      <c r="D48" s="161"/>
      <c r="E48" s="161"/>
    </row>
    <row r="49" spans="1:8" ht="13.5" thickBot="1">
      <c r="A49" s="420" t="s">
        <v>113</v>
      </c>
      <c r="B49" s="421"/>
      <c r="C49" s="422"/>
      <c r="D49" s="442" t="s">
        <v>121</v>
      </c>
      <c r="E49" s="443"/>
      <c r="H49" s="41"/>
    </row>
    <row r="50" spans="1:5" ht="12.75">
      <c r="A50" s="423"/>
      <c r="B50" s="424"/>
      <c r="C50" s="425"/>
      <c r="D50" s="435"/>
      <c r="E50" s="436"/>
    </row>
    <row r="51" spans="1:5" ht="13.5" thickBot="1">
      <c r="A51" s="426"/>
      <c r="B51" s="427"/>
      <c r="C51" s="428"/>
      <c r="D51" s="437"/>
      <c r="E51" s="438"/>
    </row>
    <row r="52" spans="1:5" ht="13.5" thickBot="1">
      <c r="A52" s="432" t="s">
        <v>45</v>
      </c>
      <c r="B52" s="433"/>
      <c r="C52" s="434"/>
      <c r="D52" s="440">
        <f>SUM(D50:E51)</f>
        <v>0</v>
      </c>
      <c r="E52" s="441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41" sqref="C141"/>
    </sheetView>
  </sheetViews>
  <sheetFormatPr defaultColWidth="9.00390625" defaultRowHeight="12.75"/>
  <cols>
    <col min="1" max="1" width="19.50390625" style="318" customWidth="1"/>
    <col min="2" max="2" width="72.00390625" style="319" customWidth="1"/>
    <col min="3" max="3" width="25.00390625" style="320" customWidth="1"/>
    <col min="4" max="16384" width="9.375" style="2" customWidth="1"/>
  </cols>
  <sheetData>
    <row r="1" spans="1:3" s="1" customFormat="1" ht="16.5" customHeight="1" thickBot="1">
      <c r="A1" s="176"/>
      <c r="B1" s="178"/>
      <c r="C1" s="201" t="s">
        <v>429</v>
      </c>
    </row>
    <row r="2" spans="1:3" s="76" customFormat="1" ht="21" customHeight="1">
      <c r="A2" s="325" t="s">
        <v>59</v>
      </c>
      <c r="B2" s="287" t="s">
        <v>193</v>
      </c>
      <c r="C2" s="289" t="s">
        <v>46</v>
      </c>
    </row>
    <row r="3" spans="1:3" s="76" customFormat="1" ht="16.5" thickBot="1">
      <c r="A3" s="179" t="s">
        <v>170</v>
      </c>
      <c r="B3" s="288" t="s">
        <v>430</v>
      </c>
      <c r="C3" s="290">
        <v>1</v>
      </c>
    </row>
    <row r="4" spans="1:3" s="77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291" t="s">
        <v>49</v>
      </c>
    </row>
    <row r="6" spans="1:3" s="62" customFormat="1" ht="12.75" customHeight="1" thickBot="1">
      <c r="A6" s="149">
        <v>1</v>
      </c>
      <c r="B6" s="150">
        <v>2</v>
      </c>
      <c r="C6" s="151">
        <v>3</v>
      </c>
    </row>
    <row r="7" spans="1:3" s="62" customFormat="1" ht="15.75" customHeight="1" thickBot="1">
      <c r="A7" s="184"/>
      <c r="B7" s="185" t="s">
        <v>50</v>
      </c>
      <c r="C7" s="292"/>
    </row>
    <row r="8" spans="1:3" s="62" customFormat="1" ht="12" customHeight="1" thickBot="1">
      <c r="A8" s="32" t="s">
        <v>11</v>
      </c>
      <c r="B8" s="19" t="s">
        <v>227</v>
      </c>
      <c r="C8" s="226">
        <f>+C9+C10+C11+C12+C13+C14</f>
        <v>67960</v>
      </c>
    </row>
    <row r="9" spans="1:3" s="78" customFormat="1" ht="12" customHeight="1">
      <c r="A9" s="353" t="s">
        <v>79</v>
      </c>
      <c r="B9" s="335" t="s">
        <v>228</v>
      </c>
      <c r="C9" s="229">
        <v>11640</v>
      </c>
    </row>
    <row r="10" spans="1:3" s="79" customFormat="1" ht="12" customHeight="1">
      <c r="A10" s="354" t="s">
        <v>80</v>
      </c>
      <c r="B10" s="336" t="s">
        <v>229</v>
      </c>
      <c r="C10" s="228">
        <v>37446</v>
      </c>
    </row>
    <row r="11" spans="1:3" s="79" customFormat="1" ht="12" customHeight="1">
      <c r="A11" s="354" t="s">
        <v>81</v>
      </c>
      <c r="B11" s="336" t="s">
        <v>230</v>
      </c>
      <c r="C11" s="228">
        <v>17014</v>
      </c>
    </row>
    <row r="12" spans="1:3" s="79" customFormat="1" ht="12" customHeight="1">
      <c r="A12" s="354" t="s">
        <v>82</v>
      </c>
      <c r="B12" s="336" t="s">
        <v>231</v>
      </c>
      <c r="C12" s="228">
        <v>1770</v>
      </c>
    </row>
    <row r="13" spans="1:3" s="79" customFormat="1" ht="12" customHeight="1">
      <c r="A13" s="354" t="s">
        <v>122</v>
      </c>
      <c r="B13" s="336" t="s">
        <v>232</v>
      </c>
      <c r="C13" s="395">
        <v>90</v>
      </c>
    </row>
    <row r="14" spans="1:3" s="78" customFormat="1" ht="12" customHeight="1" thickBot="1">
      <c r="A14" s="355" t="s">
        <v>83</v>
      </c>
      <c r="B14" s="337" t="s">
        <v>233</v>
      </c>
      <c r="C14" s="380"/>
    </row>
    <row r="15" spans="1:3" s="78" customFormat="1" ht="12" customHeight="1" thickBot="1">
      <c r="A15" s="32" t="s">
        <v>12</v>
      </c>
      <c r="B15" s="221" t="s">
        <v>234</v>
      </c>
      <c r="C15" s="226">
        <f>+C16+C17+C18+C19+C20</f>
        <v>4024</v>
      </c>
    </row>
    <row r="16" spans="1:3" s="78" customFormat="1" ht="12" customHeight="1">
      <c r="A16" s="353" t="s">
        <v>85</v>
      </c>
      <c r="B16" s="335" t="s">
        <v>235</v>
      </c>
      <c r="C16" s="229"/>
    </row>
    <row r="17" spans="1:3" s="78" customFormat="1" ht="12" customHeight="1">
      <c r="A17" s="354" t="s">
        <v>86</v>
      </c>
      <c r="B17" s="336" t="s">
        <v>236</v>
      </c>
      <c r="C17" s="228"/>
    </row>
    <row r="18" spans="1:3" s="78" customFormat="1" ht="12" customHeight="1">
      <c r="A18" s="354" t="s">
        <v>87</v>
      </c>
      <c r="B18" s="336" t="s">
        <v>460</v>
      </c>
      <c r="C18" s="228"/>
    </row>
    <row r="19" spans="1:3" s="78" customFormat="1" ht="12" customHeight="1">
      <c r="A19" s="354" t="s">
        <v>88</v>
      </c>
      <c r="B19" s="336" t="s">
        <v>461</v>
      </c>
      <c r="C19" s="228"/>
    </row>
    <row r="20" spans="1:3" s="78" customFormat="1" ht="12" customHeight="1">
      <c r="A20" s="354" t="s">
        <v>89</v>
      </c>
      <c r="B20" s="336" t="s">
        <v>237</v>
      </c>
      <c r="C20" s="228">
        <v>4024</v>
      </c>
    </row>
    <row r="21" spans="1:3" s="79" customFormat="1" ht="12" customHeight="1" thickBot="1">
      <c r="A21" s="355" t="s">
        <v>95</v>
      </c>
      <c r="B21" s="337" t="s">
        <v>238</v>
      </c>
      <c r="C21" s="230"/>
    </row>
    <row r="22" spans="1:3" s="79" customFormat="1" ht="12" customHeight="1" thickBot="1">
      <c r="A22" s="32" t="s">
        <v>13</v>
      </c>
      <c r="B22" s="19" t="s">
        <v>239</v>
      </c>
      <c r="C22" s="226">
        <f>+C23+C24+C25+C26+C27</f>
        <v>108575</v>
      </c>
    </row>
    <row r="23" spans="1:3" s="79" customFormat="1" ht="12" customHeight="1">
      <c r="A23" s="353" t="s">
        <v>68</v>
      </c>
      <c r="B23" s="335" t="s">
        <v>240</v>
      </c>
      <c r="C23" s="229"/>
    </row>
    <row r="24" spans="1:3" s="78" customFormat="1" ht="12" customHeight="1">
      <c r="A24" s="354" t="s">
        <v>69</v>
      </c>
      <c r="B24" s="336" t="s">
        <v>241</v>
      </c>
      <c r="C24" s="228"/>
    </row>
    <row r="25" spans="1:3" s="79" customFormat="1" ht="12" customHeight="1">
      <c r="A25" s="354" t="s">
        <v>70</v>
      </c>
      <c r="B25" s="336" t="s">
        <v>462</v>
      </c>
      <c r="C25" s="228"/>
    </row>
    <row r="26" spans="1:3" s="79" customFormat="1" ht="12" customHeight="1">
      <c r="A26" s="354" t="s">
        <v>71</v>
      </c>
      <c r="B26" s="336" t="s">
        <v>463</v>
      </c>
      <c r="C26" s="228"/>
    </row>
    <row r="27" spans="1:3" s="79" customFormat="1" ht="12" customHeight="1">
      <c r="A27" s="354" t="s">
        <v>134</v>
      </c>
      <c r="B27" s="336" t="s">
        <v>242</v>
      </c>
      <c r="C27" s="228">
        <v>108575</v>
      </c>
    </row>
    <row r="28" spans="1:3" s="79" customFormat="1" ht="12" customHeight="1" thickBot="1">
      <c r="A28" s="355" t="s">
        <v>135</v>
      </c>
      <c r="B28" s="337" t="s">
        <v>243</v>
      </c>
      <c r="C28" s="230">
        <v>108575</v>
      </c>
    </row>
    <row r="29" spans="1:3" s="79" customFormat="1" ht="12" customHeight="1" thickBot="1">
      <c r="A29" s="32" t="s">
        <v>136</v>
      </c>
      <c r="B29" s="19" t="s">
        <v>244</v>
      </c>
      <c r="C29" s="232">
        <f>+C30+C33+C34+C35</f>
        <v>145000</v>
      </c>
    </row>
    <row r="30" spans="1:3" s="79" customFormat="1" ht="12" customHeight="1">
      <c r="A30" s="353" t="s">
        <v>245</v>
      </c>
      <c r="B30" s="335" t="s">
        <v>251</v>
      </c>
      <c r="C30" s="330">
        <f>+C31+C32</f>
        <v>5000</v>
      </c>
    </row>
    <row r="31" spans="1:3" s="79" customFormat="1" ht="12" customHeight="1">
      <c r="A31" s="354" t="s">
        <v>246</v>
      </c>
      <c r="B31" s="336" t="s">
        <v>252</v>
      </c>
      <c r="C31" s="228">
        <v>5000</v>
      </c>
    </row>
    <row r="32" spans="1:3" s="79" customFormat="1" ht="12" customHeight="1">
      <c r="A32" s="354" t="s">
        <v>247</v>
      </c>
      <c r="B32" s="336" t="s">
        <v>253</v>
      </c>
      <c r="C32" s="228"/>
    </row>
    <row r="33" spans="1:3" s="79" customFormat="1" ht="12" customHeight="1">
      <c r="A33" s="354" t="s">
        <v>248</v>
      </c>
      <c r="B33" s="336" t="s">
        <v>254</v>
      </c>
      <c r="C33" s="228">
        <v>140000</v>
      </c>
    </row>
    <row r="34" spans="1:3" s="79" customFormat="1" ht="12" customHeight="1">
      <c r="A34" s="354" t="s">
        <v>249</v>
      </c>
      <c r="B34" s="336" t="s">
        <v>255</v>
      </c>
      <c r="C34" s="228"/>
    </row>
    <row r="35" spans="1:3" s="79" customFormat="1" ht="12" customHeight="1" thickBot="1">
      <c r="A35" s="355" t="s">
        <v>250</v>
      </c>
      <c r="B35" s="337" t="s">
        <v>256</v>
      </c>
      <c r="C35" s="230"/>
    </row>
    <row r="36" spans="1:3" s="79" customFormat="1" ht="12" customHeight="1" thickBot="1">
      <c r="A36" s="32" t="s">
        <v>15</v>
      </c>
      <c r="B36" s="19" t="s">
        <v>257</v>
      </c>
      <c r="C36" s="226">
        <f>SUM(C37:C46)</f>
        <v>34928</v>
      </c>
    </row>
    <row r="37" spans="1:3" s="79" customFormat="1" ht="12" customHeight="1">
      <c r="A37" s="353" t="s">
        <v>72</v>
      </c>
      <c r="B37" s="335" t="s">
        <v>260</v>
      </c>
      <c r="C37" s="229"/>
    </row>
    <row r="38" spans="1:3" s="79" customFormat="1" ht="12" customHeight="1">
      <c r="A38" s="354" t="s">
        <v>73</v>
      </c>
      <c r="B38" s="336" t="s">
        <v>261</v>
      </c>
      <c r="C38" s="228">
        <v>150</v>
      </c>
    </row>
    <row r="39" spans="1:3" s="79" customFormat="1" ht="12" customHeight="1">
      <c r="A39" s="354" t="s">
        <v>74</v>
      </c>
      <c r="B39" s="336" t="s">
        <v>262</v>
      </c>
      <c r="C39" s="228">
        <v>3360</v>
      </c>
    </row>
    <row r="40" spans="1:3" s="79" customFormat="1" ht="12" customHeight="1">
      <c r="A40" s="354" t="s">
        <v>138</v>
      </c>
      <c r="B40" s="336" t="s">
        <v>263</v>
      </c>
      <c r="C40" s="228">
        <v>23418</v>
      </c>
    </row>
    <row r="41" spans="1:3" s="79" customFormat="1" ht="12" customHeight="1">
      <c r="A41" s="354" t="s">
        <v>139</v>
      </c>
      <c r="B41" s="336" t="s">
        <v>264</v>
      </c>
      <c r="C41" s="228"/>
    </row>
    <row r="42" spans="1:3" s="79" customFormat="1" ht="12" customHeight="1">
      <c r="A42" s="354" t="s">
        <v>140</v>
      </c>
      <c r="B42" s="336" t="s">
        <v>265</v>
      </c>
      <c r="C42" s="228"/>
    </row>
    <row r="43" spans="1:3" s="79" customFormat="1" ht="12" customHeight="1">
      <c r="A43" s="354" t="s">
        <v>141</v>
      </c>
      <c r="B43" s="336" t="s">
        <v>266</v>
      </c>
      <c r="C43" s="228"/>
    </row>
    <row r="44" spans="1:3" s="79" customFormat="1" ht="12" customHeight="1">
      <c r="A44" s="354" t="s">
        <v>142</v>
      </c>
      <c r="B44" s="336" t="s">
        <v>267</v>
      </c>
      <c r="C44" s="228">
        <v>8000</v>
      </c>
    </row>
    <row r="45" spans="1:3" s="79" customFormat="1" ht="12" customHeight="1">
      <c r="A45" s="354" t="s">
        <v>258</v>
      </c>
      <c r="B45" s="336" t="s">
        <v>268</v>
      </c>
      <c r="C45" s="231"/>
    </row>
    <row r="46" spans="1:3" s="79" customFormat="1" ht="12" customHeight="1" thickBot="1">
      <c r="A46" s="355" t="s">
        <v>259</v>
      </c>
      <c r="B46" s="337" t="s">
        <v>269</v>
      </c>
      <c r="C46" s="324"/>
    </row>
    <row r="47" spans="1:3" s="79" customFormat="1" ht="12" customHeight="1" thickBot="1">
      <c r="A47" s="32" t="s">
        <v>16</v>
      </c>
      <c r="B47" s="19" t="s">
        <v>270</v>
      </c>
      <c r="C47" s="226">
        <f>SUM(C48:C52)</f>
        <v>0</v>
      </c>
    </row>
    <row r="48" spans="1:3" s="79" customFormat="1" ht="12" customHeight="1">
      <c r="A48" s="353" t="s">
        <v>75</v>
      </c>
      <c r="B48" s="335" t="s">
        <v>274</v>
      </c>
      <c r="C48" s="381"/>
    </row>
    <row r="49" spans="1:3" s="79" customFormat="1" ht="12" customHeight="1">
      <c r="A49" s="354" t="s">
        <v>76</v>
      </c>
      <c r="B49" s="336" t="s">
        <v>275</v>
      </c>
      <c r="C49" s="231"/>
    </row>
    <row r="50" spans="1:3" s="79" customFormat="1" ht="12" customHeight="1">
      <c r="A50" s="354" t="s">
        <v>271</v>
      </c>
      <c r="B50" s="336" t="s">
        <v>276</v>
      </c>
      <c r="C50" s="231"/>
    </row>
    <row r="51" spans="1:3" s="79" customFormat="1" ht="12" customHeight="1">
      <c r="A51" s="354" t="s">
        <v>272</v>
      </c>
      <c r="B51" s="336" t="s">
        <v>277</v>
      </c>
      <c r="C51" s="231"/>
    </row>
    <row r="52" spans="1:3" s="79" customFormat="1" ht="12" customHeight="1" thickBot="1">
      <c r="A52" s="355" t="s">
        <v>273</v>
      </c>
      <c r="B52" s="337" t="s">
        <v>278</v>
      </c>
      <c r="C52" s="324"/>
    </row>
    <row r="53" spans="1:3" s="79" customFormat="1" ht="12" customHeight="1" thickBot="1">
      <c r="A53" s="32" t="s">
        <v>143</v>
      </c>
      <c r="B53" s="19" t="s">
        <v>279</v>
      </c>
      <c r="C53" s="226">
        <f>SUM(C54:C56)</f>
        <v>0</v>
      </c>
    </row>
    <row r="54" spans="1:3" s="79" customFormat="1" ht="12" customHeight="1">
      <c r="A54" s="353" t="s">
        <v>77</v>
      </c>
      <c r="B54" s="335" t="s">
        <v>280</v>
      </c>
      <c r="C54" s="229"/>
    </row>
    <row r="55" spans="1:3" s="79" customFormat="1" ht="12" customHeight="1">
      <c r="A55" s="354" t="s">
        <v>78</v>
      </c>
      <c r="B55" s="336" t="s">
        <v>464</v>
      </c>
      <c r="C55" s="228"/>
    </row>
    <row r="56" spans="1:3" s="79" customFormat="1" ht="12" customHeight="1">
      <c r="A56" s="354" t="s">
        <v>284</v>
      </c>
      <c r="B56" s="336" t="s">
        <v>282</v>
      </c>
      <c r="C56" s="228"/>
    </row>
    <row r="57" spans="1:3" s="79" customFormat="1" ht="12" customHeight="1" thickBot="1">
      <c r="A57" s="355" t="s">
        <v>285</v>
      </c>
      <c r="B57" s="337" t="s">
        <v>283</v>
      </c>
      <c r="C57" s="230"/>
    </row>
    <row r="58" spans="1:3" s="79" customFormat="1" ht="12" customHeight="1" thickBot="1">
      <c r="A58" s="32" t="s">
        <v>18</v>
      </c>
      <c r="B58" s="221" t="s">
        <v>286</v>
      </c>
      <c r="C58" s="226">
        <f>SUM(C59:C61)</f>
        <v>0</v>
      </c>
    </row>
    <row r="59" spans="1:3" s="79" customFormat="1" ht="12" customHeight="1">
      <c r="A59" s="353" t="s">
        <v>144</v>
      </c>
      <c r="B59" s="335" t="s">
        <v>288</v>
      </c>
      <c r="C59" s="231"/>
    </row>
    <row r="60" spans="1:3" s="79" customFormat="1" ht="12" customHeight="1">
      <c r="A60" s="354" t="s">
        <v>145</v>
      </c>
      <c r="B60" s="336" t="s">
        <v>465</v>
      </c>
      <c r="C60" s="231"/>
    </row>
    <row r="61" spans="1:3" s="79" customFormat="1" ht="12" customHeight="1">
      <c r="A61" s="354" t="s">
        <v>199</v>
      </c>
      <c r="B61" s="336" t="s">
        <v>289</v>
      </c>
      <c r="C61" s="231"/>
    </row>
    <row r="62" spans="1:3" s="79" customFormat="1" ht="12" customHeight="1" thickBot="1">
      <c r="A62" s="355" t="s">
        <v>287</v>
      </c>
      <c r="B62" s="337" t="s">
        <v>290</v>
      </c>
      <c r="C62" s="231"/>
    </row>
    <row r="63" spans="1:3" s="79" customFormat="1" ht="12" customHeight="1" thickBot="1">
      <c r="A63" s="32" t="s">
        <v>19</v>
      </c>
      <c r="B63" s="19" t="s">
        <v>291</v>
      </c>
      <c r="C63" s="232">
        <f>+C8+C15+C22+C29+C36+C47+C53+C58</f>
        <v>360487</v>
      </c>
    </row>
    <row r="64" spans="1:3" s="79" customFormat="1" ht="12" customHeight="1" thickBot="1">
      <c r="A64" s="356" t="s">
        <v>422</v>
      </c>
      <c r="B64" s="221" t="s">
        <v>293</v>
      </c>
      <c r="C64" s="226">
        <f>SUM(C65:C67)</f>
        <v>0</v>
      </c>
    </row>
    <row r="65" spans="1:3" s="79" customFormat="1" ht="12" customHeight="1">
      <c r="A65" s="353" t="s">
        <v>325</v>
      </c>
      <c r="B65" s="335" t="s">
        <v>294</v>
      </c>
      <c r="C65" s="231"/>
    </row>
    <row r="66" spans="1:3" s="79" customFormat="1" ht="12" customHeight="1">
      <c r="A66" s="354" t="s">
        <v>334</v>
      </c>
      <c r="B66" s="336" t="s">
        <v>295</v>
      </c>
      <c r="C66" s="231"/>
    </row>
    <row r="67" spans="1:3" s="79" customFormat="1" ht="12" customHeight="1" thickBot="1">
      <c r="A67" s="355" t="s">
        <v>335</v>
      </c>
      <c r="B67" s="339" t="s">
        <v>296</v>
      </c>
      <c r="C67" s="231"/>
    </row>
    <row r="68" spans="1:3" s="79" customFormat="1" ht="12" customHeight="1" thickBot="1">
      <c r="A68" s="356" t="s">
        <v>297</v>
      </c>
      <c r="B68" s="221" t="s">
        <v>298</v>
      </c>
      <c r="C68" s="226">
        <f>SUM(C69:C72)</f>
        <v>0</v>
      </c>
    </row>
    <row r="69" spans="1:3" s="79" customFormat="1" ht="12" customHeight="1">
      <c r="A69" s="353" t="s">
        <v>123</v>
      </c>
      <c r="B69" s="335" t="s">
        <v>299</v>
      </c>
      <c r="C69" s="231"/>
    </row>
    <row r="70" spans="1:3" s="79" customFormat="1" ht="12" customHeight="1">
      <c r="A70" s="354" t="s">
        <v>124</v>
      </c>
      <c r="B70" s="336" t="s">
        <v>300</v>
      </c>
      <c r="C70" s="231"/>
    </row>
    <row r="71" spans="1:3" s="79" customFormat="1" ht="12" customHeight="1">
      <c r="A71" s="354" t="s">
        <v>326</v>
      </c>
      <c r="B71" s="336" t="s">
        <v>301</v>
      </c>
      <c r="C71" s="231"/>
    </row>
    <row r="72" spans="1:3" s="79" customFormat="1" ht="12" customHeight="1" thickBot="1">
      <c r="A72" s="355" t="s">
        <v>327</v>
      </c>
      <c r="B72" s="337" t="s">
        <v>302</v>
      </c>
      <c r="C72" s="231"/>
    </row>
    <row r="73" spans="1:3" s="79" customFormat="1" ht="12" customHeight="1" thickBot="1">
      <c r="A73" s="356" t="s">
        <v>303</v>
      </c>
      <c r="B73" s="221" t="s">
        <v>304</v>
      </c>
      <c r="C73" s="226">
        <f>SUM(C74:C75)</f>
        <v>360000</v>
      </c>
    </row>
    <row r="74" spans="1:3" s="79" customFormat="1" ht="12" customHeight="1">
      <c r="A74" s="353" t="s">
        <v>328</v>
      </c>
      <c r="B74" s="335" t="s">
        <v>305</v>
      </c>
      <c r="C74" s="231">
        <v>360000</v>
      </c>
    </row>
    <row r="75" spans="1:3" s="79" customFormat="1" ht="12" customHeight="1" thickBot="1">
      <c r="A75" s="355" t="s">
        <v>329</v>
      </c>
      <c r="B75" s="337" t="s">
        <v>306</v>
      </c>
      <c r="C75" s="231"/>
    </row>
    <row r="76" spans="1:3" s="78" customFormat="1" ht="12" customHeight="1" thickBot="1">
      <c r="A76" s="356" t="s">
        <v>307</v>
      </c>
      <c r="B76" s="221" t="s">
        <v>308</v>
      </c>
      <c r="C76" s="226">
        <f>SUM(C77:C79)</f>
        <v>0</v>
      </c>
    </row>
    <row r="77" spans="1:3" s="79" customFormat="1" ht="12" customHeight="1">
      <c r="A77" s="353" t="s">
        <v>330</v>
      </c>
      <c r="B77" s="335" t="s">
        <v>472</v>
      </c>
      <c r="C77" s="231"/>
    </row>
    <row r="78" spans="1:3" s="79" customFormat="1" ht="12" customHeight="1">
      <c r="A78" s="354" t="s">
        <v>331</v>
      </c>
      <c r="B78" s="336" t="s">
        <v>309</v>
      </c>
      <c r="C78" s="231"/>
    </row>
    <row r="79" spans="1:3" s="79" customFormat="1" ht="12" customHeight="1" thickBot="1">
      <c r="A79" s="355" t="s">
        <v>332</v>
      </c>
      <c r="B79" s="337" t="s">
        <v>310</v>
      </c>
      <c r="C79" s="231"/>
    </row>
    <row r="80" spans="1:3" s="79" customFormat="1" ht="12" customHeight="1" thickBot="1">
      <c r="A80" s="356" t="s">
        <v>311</v>
      </c>
      <c r="B80" s="221" t="s">
        <v>333</v>
      </c>
      <c r="C80" s="226">
        <f>SUM(C81:C84)</f>
        <v>0</v>
      </c>
    </row>
    <row r="81" spans="1:3" s="79" customFormat="1" ht="12" customHeight="1">
      <c r="A81" s="357" t="s">
        <v>312</v>
      </c>
      <c r="B81" s="335" t="s">
        <v>313</v>
      </c>
      <c r="C81" s="231"/>
    </row>
    <row r="82" spans="1:3" s="79" customFormat="1" ht="12" customHeight="1">
      <c r="A82" s="358" t="s">
        <v>314</v>
      </c>
      <c r="B82" s="336" t="s">
        <v>315</v>
      </c>
      <c r="C82" s="231"/>
    </row>
    <row r="83" spans="1:3" s="79" customFormat="1" ht="12" customHeight="1">
      <c r="A83" s="358" t="s">
        <v>316</v>
      </c>
      <c r="B83" s="336" t="s">
        <v>317</v>
      </c>
      <c r="C83" s="231"/>
    </row>
    <row r="84" spans="1:3" s="78" customFormat="1" ht="12" customHeight="1" thickBot="1">
      <c r="A84" s="359" t="s">
        <v>318</v>
      </c>
      <c r="B84" s="337" t="s">
        <v>319</v>
      </c>
      <c r="C84" s="231"/>
    </row>
    <row r="85" spans="1:3" s="78" customFormat="1" ht="12" customHeight="1" thickBot="1">
      <c r="A85" s="356" t="s">
        <v>320</v>
      </c>
      <c r="B85" s="221" t="s">
        <v>321</v>
      </c>
      <c r="C85" s="382"/>
    </row>
    <row r="86" spans="1:3" s="78" customFormat="1" ht="12" customHeight="1" thickBot="1">
      <c r="A86" s="356" t="s">
        <v>322</v>
      </c>
      <c r="B86" s="343" t="s">
        <v>323</v>
      </c>
      <c r="C86" s="232">
        <f>+C64+C68+C73+C76+C80+C85</f>
        <v>360000</v>
      </c>
    </row>
    <row r="87" spans="1:3" s="78" customFormat="1" ht="12" customHeight="1" thickBot="1">
      <c r="A87" s="360" t="s">
        <v>336</v>
      </c>
      <c r="B87" s="345" t="s">
        <v>452</v>
      </c>
      <c r="C87" s="232">
        <f>+C63+C86</f>
        <v>720487</v>
      </c>
    </row>
    <row r="88" spans="1:3" s="79" customFormat="1" ht="15" customHeight="1">
      <c r="A88" s="190"/>
      <c r="B88" s="191"/>
      <c r="C88" s="297"/>
    </row>
    <row r="89" spans="1:3" ht="13.5" thickBot="1">
      <c r="A89" s="361"/>
      <c r="B89" s="193"/>
      <c r="C89" s="298"/>
    </row>
    <row r="90" spans="1:3" s="62" customFormat="1" ht="16.5" customHeight="1" thickBot="1">
      <c r="A90" s="194"/>
      <c r="B90" s="195" t="s">
        <v>52</v>
      </c>
      <c r="C90" s="299"/>
    </row>
    <row r="91" spans="1:3" s="80" customFormat="1" ht="12" customHeight="1" thickBot="1">
      <c r="A91" s="327" t="s">
        <v>11</v>
      </c>
      <c r="B91" s="26" t="s">
        <v>339</v>
      </c>
      <c r="C91" s="225">
        <f>SUM(C92:C96)</f>
        <v>131205</v>
      </c>
    </row>
    <row r="92" spans="1:3" ht="12" customHeight="1">
      <c r="A92" s="362" t="s">
        <v>79</v>
      </c>
      <c r="B92" s="8" t="s">
        <v>42</v>
      </c>
      <c r="C92" s="227">
        <v>27392</v>
      </c>
    </row>
    <row r="93" spans="1:3" ht="12" customHeight="1">
      <c r="A93" s="354" t="s">
        <v>80</v>
      </c>
      <c r="B93" s="6" t="s">
        <v>146</v>
      </c>
      <c r="C93" s="228">
        <v>6908</v>
      </c>
    </row>
    <row r="94" spans="1:3" ht="12" customHeight="1">
      <c r="A94" s="354" t="s">
        <v>81</v>
      </c>
      <c r="B94" s="6" t="s">
        <v>114</v>
      </c>
      <c r="C94" s="230">
        <v>66700</v>
      </c>
    </row>
    <row r="95" spans="1:3" ht="12" customHeight="1">
      <c r="A95" s="354" t="s">
        <v>82</v>
      </c>
      <c r="B95" s="9" t="s">
        <v>147</v>
      </c>
      <c r="C95" s="230">
        <v>6470</v>
      </c>
    </row>
    <row r="96" spans="1:3" ht="12" customHeight="1">
      <c r="A96" s="354" t="s">
        <v>90</v>
      </c>
      <c r="B96" s="17" t="s">
        <v>148</v>
      </c>
      <c r="C96" s="230">
        <f>SUM(C97:C106)</f>
        <v>23735</v>
      </c>
    </row>
    <row r="97" spans="1:3" ht="12" customHeight="1">
      <c r="A97" s="354" t="s">
        <v>83</v>
      </c>
      <c r="B97" s="6" t="s">
        <v>340</v>
      </c>
      <c r="C97" s="230"/>
    </row>
    <row r="98" spans="1:3" ht="12" customHeight="1">
      <c r="A98" s="354" t="s">
        <v>84</v>
      </c>
      <c r="B98" s="90" t="s">
        <v>341</v>
      </c>
      <c r="C98" s="230"/>
    </row>
    <row r="99" spans="1:3" ht="12" customHeight="1">
      <c r="A99" s="354" t="s">
        <v>91</v>
      </c>
      <c r="B99" s="91" t="s">
        <v>342</v>
      </c>
      <c r="C99" s="230"/>
    </row>
    <row r="100" spans="1:3" ht="12" customHeight="1">
      <c r="A100" s="354" t="s">
        <v>92</v>
      </c>
      <c r="B100" s="91" t="s">
        <v>343</v>
      </c>
      <c r="C100" s="230"/>
    </row>
    <row r="101" spans="1:3" ht="12" customHeight="1">
      <c r="A101" s="354" t="s">
        <v>93</v>
      </c>
      <c r="B101" s="90" t="s">
        <v>344</v>
      </c>
      <c r="C101" s="230">
        <v>17285</v>
      </c>
    </row>
    <row r="102" spans="1:3" ht="12" customHeight="1">
      <c r="A102" s="354" t="s">
        <v>94</v>
      </c>
      <c r="B102" s="90" t="s">
        <v>345</v>
      </c>
      <c r="C102" s="230"/>
    </row>
    <row r="103" spans="1:3" ht="12" customHeight="1">
      <c r="A103" s="354" t="s">
        <v>96</v>
      </c>
      <c r="B103" s="91" t="s">
        <v>346</v>
      </c>
      <c r="C103" s="230"/>
    </row>
    <row r="104" spans="1:3" ht="12" customHeight="1">
      <c r="A104" s="363" t="s">
        <v>149</v>
      </c>
      <c r="B104" s="92" t="s">
        <v>347</v>
      </c>
      <c r="C104" s="230"/>
    </row>
    <row r="105" spans="1:3" ht="12" customHeight="1">
      <c r="A105" s="354" t="s">
        <v>337</v>
      </c>
      <c r="B105" s="92" t="s">
        <v>348</v>
      </c>
      <c r="C105" s="230"/>
    </row>
    <row r="106" spans="1:3" ht="12" customHeight="1" thickBot="1">
      <c r="A106" s="364" t="s">
        <v>338</v>
      </c>
      <c r="B106" s="93" t="s">
        <v>349</v>
      </c>
      <c r="C106" s="234">
        <v>6450</v>
      </c>
    </row>
    <row r="107" spans="1:3" ht="12" customHeight="1" thickBot="1">
      <c r="A107" s="32" t="s">
        <v>12</v>
      </c>
      <c r="B107" s="25" t="s">
        <v>350</v>
      </c>
      <c r="C107" s="226">
        <f>+C108+C110+C112</f>
        <v>460283</v>
      </c>
    </row>
    <row r="108" spans="1:3" ht="12" customHeight="1">
      <c r="A108" s="353" t="s">
        <v>85</v>
      </c>
      <c r="B108" s="6" t="s">
        <v>197</v>
      </c>
      <c r="C108" s="229">
        <v>419783</v>
      </c>
    </row>
    <row r="109" spans="1:3" ht="12" customHeight="1">
      <c r="A109" s="353" t="s">
        <v>86</v>
      </c>
      <c r="B109" s="10" t="s">
        <v>354</v>
      </c>
      <c r="C109" s="229">
        <v>181005</v>
      </c>
    </row>
    <row r="110" spans="1:3" ht="12" customHeight="1">
      <c r="A110" s="353" t="s">
        <v>87</v>
      </c>
      <c r="B110" s="10" t="s">
        <v>150</v>
      </c>
      <c r="C110" s="228">
        <v>15500</v>
      </c>
    </row>
    <row r="111" spans="1:3" ht="12" customHeight="1">
      <c r="A111" s="353" t="s">
        <v>88</v>
      </c>
      <c r="B111" s="10" t="s">
        <v>355</v>
      </c>
      <c r="C111" s="219"/>
    </row>
    <row r="112" spans="1:3" ht="12" customHeight="1">
      <c r="A112" s="353" t="s">
        <v>89</v>
      </c>
      <c r="B112" s="223" t="s">
        <v>200</v>
      </c>
      <c r="C112" s="219">
        <f>SUM(C113:C120)</f>
        <v>25000</v>
      </c>
    </row>
    <row r="113" spans="1:3" ht="12" customHeight="1">
      <c r="A113" s="353" t="s">
        <v>95</v>
      </c>
      <c r="B113" s="222" t="s">
        <v>466</v>
      </c>
      <c r="C113" s="219"/>
    </row>
    <row r="114" spans="1:3" ht="12" customHeight="1">
      <c r="A114" s="353" t="s">
        <v>97</v>
      </c>
      <c r="B114" s="331" t="s">
        <v>360</v>
      </c>
      <c r="C114" s="219"/>
    </row>
    <row r="115" spans="1:3" ht="12" customHeight="1">
      <c r="A115" s="353" t="s">
        <v>151</v>
      </c>
      <c r="B115" s="91" t="s">
        <v>343</v>
      </c>
      <c r="C115" s="219"/>
    </row>
    <row r="116" spans="1:3" ht="12" customHeight="1">
      <c r="A116" s="353" t="s">
        <v>152</v>
      </c>
      <c r="B116" s="91" t="s">
        <v>359</v>
      </c>
      <c r="C116" s="219"/>
    </row>
    <row r="117" spans="1:3" ht="12" customHeight="1">
      <c r="A117" s="353" t="s">
        <v>153</v>
      </c>
      <c r="B117" s="91" t="s">
        <v>358</v>
      </c>
      <c r="C117" s="219"/>
    </row>
    <row r="118" spans="1:3" ht="12" customHeight="1">
      <c r="A118" s="353" t="s">
        <v>351</v>
      </c>
      <c r="B118" s="91" t="s">
        <v>346</v>
      </c>
      <c r="C118" s="219"/>
    </row>
    <row r="119" spans="1:3" ht="12" customHeight="1">
      <c r="A119" s="353" t="s">
        <v>352</v>
      </c>
      <c r="B119" s="91" t="s">
        <v>357</v>
      </c>
      <c r="C119" s="219"/>
    </row>
    <row r="120" spans="1:3" ht="12" customHeight="1" thickBot="1">
      <c r="A120" s="363" t="s">
        <v>353</v>
      </c>
      <c r="B120" s="91" t="s">
        <v>356</v>
      </c>
      <c r="C120" s="220">
        <v>25000</v>
      </c>
    </row>
    <row r="121" spans="1:3" ht="12" customHeight="1" thickBot="1">
      <c r="A121" s="32" t="s">
        <v>13</v>
      </c>
      <c r="B121" s="85" t="s">
        <v>361</v>
      </c>
      <c r="C121" s="226">
        <v>59844</v>
      </c>
    </row>
    <row r="122" spans="1:3" ht="12" customHeight="1">
      <c r="A122" s="353" t="s">
        <v>68</v>
      </c>
      <c r="B122" s="7" t="s">
        <v>54</v>
      </c>
      <c r="C122" s="229"/>
    </row>
    <row r="123" spans="1:3" ht="12" customHeight="1" thickBot="1">
      <c r="A123" s="355" t="s">
        <v>69</v>
      </c>
      <c r="B123" s="10" t="s">
        <v>55</v>
      </c>
      <c r="C123" s="230"/>
    </row>
    <row r="124" spans="1:3" ht="12" customHeight="1" thickBot="1">
      <c r="A124" s="32" t="s">
        <v>14</v>
      </c>
      <c r="B124" s="85" t="s">
        <v>362</v>
      </c>
      <c r="C124" s="226">
        <f>+C91+C107+C121</f>
        <v>651332</v>
      </c>
    </row>
    <row r="125" spans="1:3" ht="12" customHeight="1" thickBot="1">
      <c r="A125" s="32" t="s">
        <v>15</v>
      </c>
      <c r="B125" s="85" t="s">
        <v>363</v>
      </c>
      <c r="C125" s="226">
        <f>+C126+C127+C128</f>
        <v>0</v>
      </c>
    </row>
    <row r="126" spans="1:3" s="80" customFormat="1" ht="12" customHeight="1">
      <c r="A126" s="353" t="s">
        <v>72</v>
      </c>
      <c r="B126" s="7" t="s">
        <v>364</v>
      </c>
      <c r="C126" s="219"/>
    </row>
    <row r="127" spans="1:3" ht="12" customHeight="1">
      <c r="A127" s="353" t="s">
        <v>73</v>
      </c>
      <c r="B127" s="7" t="s">
        <v>365</v>
      </c>
      <c r="C127" s="219"/>
    </row>
    <row r="128" spans="1:3" ht="12" customHeight="1" thickBot="1">
      <c r="A128" s="363" t="s">
        <v>74</v>
      </c>
      <c r="B128" s="5" t="s">
        <v>366</v>
      </c>
      <c r="C128" s="219"/>
    </row>
    <row r="129" spans="1:3" ht="12" customHeight="1" thickBot="1">
      <c r="A129" s="32" t="s">
        <v>16</v>
      </c>
      <c r="B129" s="85" t="s">
        <v>421</v>
      </c>
      <c r="C129" s="226">
        <f>+C130+C131+C132+C133</f>
        <v>0</v>
      </c>
    </row>
    <row r="130" spans="1:3" ht="12" customHeight="1">
      <c r="A130" s="353" t="s">
        <v>75</v>
      </c>
      <c r="B130" s="7" t="s">
        <v>367</v>
      </c>
      <c r="C130" s="219"/>
    </row>
    <row r="131" spans="1:3" ht="12" customHeight="1">
      <c r="A131" s="353" t="s">
        <v>76</v>
      </c>
      <c r="B131" s="7" t="s">
        <v>368</v>
      </c>
      <c r="C131" s="219"/>
    </row>
    <row r="132" spans="1:3" ht="12" customHeight="1">
      <c r="A132" s="353" t="s">
        <v>271</v>
      </c>
      <c r="B132" s="7" t="s">
        <v>369</v>
      </c>
      <c r="C132" s="219"/>
    </row>
    <row r="133" spans="1:3" s="80" customFormat="1" ht="12" customHeight="1" thickBot="1">
      <c r="A133" s="363" t="s">
        <v>272</v>
      </c>
      <c r="B133" s="5" t="s">
        <v>370</v>
      </c>
      <c r="C133" s="219"/>
    </row>
    <row r="134" spans="1:11" ht="12" customHeight="1" thickBot="1">
      <c r="A134" s="32" t="s">
        <v>17</v>
      </c>
      <c r="B134" s="85" t="s">
        <v>371</v>
      </c>
      <c r="C134" s="232">
        <f>+C135+C136+C137+C138</f>
        <v>69155</v>
      </c>
      <c r="K134" s="202"/>
    </row>
    <row r="135" spans="1:3" ht="12.75">
      <c r="A135" s="353" t="s">
        <v>77</v>
      </c>
      <c r="B135" s="7" t="s">
        <v>472</v>
      </c>
      <c r="C135" s="219">
        <v>69155</v>
      </c>
    </row>
    <row r="136" spans="1:3" ht="12" customHeight="1">
      <c r="A136" s="353" t="s">
        <v>78</v>
      </c>
      <c r="B136" s="7" t="s">
        <v>382</v>
      </c>
      <c r="C136" s="219"/>
    </row>
    <row r="137" spans="1:3" s="80" customFormat="1" ht="12" customHeight="1">
      <c r="A137" s="353" t="s">
        <v>284</v>
      </c>
      <c r="B137" s="7" t="s">
        <v>373</v>
      </c>
      <c r="C137" s="219"/>
    </row>
    <row r="138" spans="1:3" s="80" customFormat="1" ht="12" customHeight="1" thickBot="1">
      <c r="A138" s="363" t="s">
        <v>285</v>
      </c>
      <c r="B138" s="5" t="s">
        <v>374</v>
      </c>
      <c r="C138" s="219"/>
    </row>
    <row r="139" spans="1:3" s="80" customFormat="1" ht="12" customHeight="1" thickBot="1">
      <c r="A139" s="32" t="s">
        <v>18</v>
      </c>
      <c r="B139" s="85" t="s">
        <v>375</v>
      </c>
      <c r="C139" s="235">
        <f>+C140+C141+C142+C143</f>
        <v>0</v>
      </c>
    </row>
    <row r="140" spans="1:3" s="80" customFormat="1" ht="12" customHeight="1">
      <c r="A140" s="353" t="s">
        <v>144</v>
      </c>
      <c r="B140" s="7" t="s">
        <v>376</v>
      </c>
      <c r="C140" s="219"/>
    </row>
    <row r="141" spans="1:3" s="80" customFormat="1" ht="12" customHeight="1">
      <c r="A141" s="353" t="s">
        <v>145</v>
      </c>
      <c r="B141" s="7" t="s">
        <v>377</v>
      </c>
      <c r="C141" s="219"/>
    </row>
    <row r="142" spans="1:3" s="80" customFormat="1" ht="12" customHeight="1">
      <c r="A142" s="353" t="s">
        <v>199</v>
      </c>
      <c r="B142" s="7" t="s">
        <v>378</v>
      </c>
      <c r="C142" s="219"/>
    </row>
    <row r="143" spans="1:3" ht="12.75" customHeight="1" thickBot="1">
      <c r="A143" s="353" t="s">
        <v>287</v>
      </c>
      <c r="B143" s="7" t="s">
        <v>379</v>
      </c>
      <c r="C143" s="219"/>
    </row>
    <row r="144" spans="1:3" ht="12" customHeight="1" thickBot="1">
      <c r="A144" s="32" t="s">
        <v>19</v>
      </c>
      <c r="B144" s="85" t="s">
        <v>380</v>
      </c>
      <c r="C144" s="347">
        <f>+C125+C129+C134+C139</f>
        <v>69155</v>
      </c>
    </row>
    <row r="145" spans="1:3" ht="15" customHeight="1" thickBot="1">
      <c r="A145" s="365" t="s">
        <v>20</v>
      </c>
      <c r="B145" s="309" t="s">
        <v>381</v>
      </c>
      <c r="C145" s="347">
        <f>+C124+C144</f>
        <v>720487</v>
      </c>
    </row>
    <row r="146" spans="1:3" ht="13.5" thickBot="1">
      <c r="A146" s="315"/>
      <c r="B146" s="316"/>
      <c r="C146" s="317"/>
    </row>
    <row r="147" spans="1:3" ht="15" customHeight="1" thickBot="1">
      <c r="A147" s="199" t="s">
        <v>173</v>
      </c>
      <c r="B147" s="200"/>
      <c r="C147" s="83">
        <v>9</v>
      </c>
    </row>
    <row r="148" spans="1:3" ht="14.25" customHeight="1" thickBot="1">
      <c r="A148" s="199" t="s">
        <v>174</v>
      </c>
      <c r="B148" s="200"/>
      <c r="C148" s="8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4">
      <selection activeCell="C117" sqref="C117"/>
    </sheetView>
  </sheetViews>
  <sheetFormatPr defaultColWidth="9.00390625" defaultRowHeight="12.75"/>
  <cols>
    <col min="1" max="1" width="19.50390625" style="318" customWidth="1"/>
    <col min="2" max="2" width="72.00390625" style="319" customWidth="1"/>
    <col min="3" max="3" width="25.00390625" style="320" customWidth="1"/>
    <col min="4" max="16384" width="9.375" style="2" customWidth="1"/>
  </cols>
  <sheetData>
    <row r="1" spans="1:3" s="1" customFormat="1" ht="16.5" customHeight="1" thickBot="1">
      <c r="A1" s="176"/>
      <c r="B1" s="178"/>
      <c r="C1" s="201" t="s">
        <v>429</v>
      </c>
    </row>
    <row r="2" spans="1:3" s="76" customFormat="1" ht="21" customHeight="1">
      <c r="A2" s="325" t="s">
        <v>59</v>
      </c>
      <c r="B2" s="287" t="s">
        <v>193</v>
      </c>
      <c r="C2" s="289" t="s">
        <v>46</v>
      </c>
    </row>
    <row r="3" spans="1:3" s="76" customFormat="1" ht="16.5" thickBot="1">
      <c r="A3" s="179" t="s">
        <v>170</v>
      </c>
      <c r="B3" s="288" t="s">
        <v>467</v>
      </c>
      <c r="C3" s="290">
        <v>2</v>
      </c>
    </row>
    <row r="4" spans="1:3" s="77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291" t="s">
        <v>49</v>
      </c>
    </row>
    <row r="6" spans="1:3" s="62" customFormat="1" ht="12.75" customHeight="1" thickBot="1">
      <c r="A6" s="149">
        <v>1</v>
      </c>
      <c r="B6" s="150">
        <v>2</v>
      </c>
      <c r="C6" s="151">
        <v>3</v>
      </c>
    </row>
    <row r="7" spans="1:3" s="62" customFormat="1" ht="15.75" customHeight="1" thickBot="1">
      <c r="A7" s="184"/>
      <c r="B7" s="185" t="s">
        <v>50</v>
      </c>
      <c r="C7" s="292"/>
    </row>
    <row r="8" spans="1:3" s="62" customFormat="1" ht="12" customHeight="1" thickBot="1">
      <c r="A8" s="32" t="s">
        <v>11</v>
      </c>
      <c r="B8" s="19" t="s">
        <v>227</v>
      </c>
      <c r="C8" s="226">
        <f>+C9+C10+C11+C12+C13+C14</f>
        <v>67960</v>
      </c>
    </row>
    <row r="9" spans="1:3" s="78" customFormat="1" ht="12" customHeight="1">
      <c r="A9" s="353" t="s">
        <v>79</v>
      </c>
      <c r="B9" s="335" t="s">
        <v>228</v>
      </c>
      <c r="C9" s="229">
        <v>11640</v>
      </c>
    </row>
    <row r="10" spans="1:3" s="79" customFormat="1" ht="12" customHeight="1">
      <c r="A10" s="354" t="s">
        <v>80</v>
      </c>
      <c r="B10" s="336" t="s">
        <v>229</v>
      </c>
      <c r="C10" s="228">
        <v>37446</v>
      </c>
    </row>
    <row r="11" spans="1:3" s="79" customFormat="1" ht="12" customHeight="1">
      <c r="A11" s="354" t="s">
        <v>81</v>
      </c>
      <c r="B11" s="336" t="s">
        <v>230</v>
      </c>
      <c r="C11" s="228">
        <v>17014</v>
      </c>
    </row>
    <row r="12" spans="1:3" s="79" customFormat="1" ht="12" customHeight="1">
      <c r="A12" s="354" t="s">
        <v>82</v>
      </c>
      <c r="B12" s="336" t="s">
        <v>231</v>
      </c>
      <c r="C12" s="228">
        <v>1770</v>
      </c>
    </row>
    <row r="13" spans="1:3" s="79" customFormat="1" ht="12" customHeight="1">
      <c r="A13" s="354" t="s">
        <v>122</v>
      </c>
      <c r="B13" s="336" t="s">
        <v>232</v>
      </c>
      <c r="C13" s="395">
        <v>90</v>
      </c>
    </row>
    <row r="14" spans="1:3" s="78" customFormat="1" ht="12" customHeight="1" thickBot="1">
      <c r="A14" s="355" t="s">
        <v>83</v>
      </c>
      <c r="B14" s="337" t="s">
        <v>233</v>
      </c>
      <c r="C14" s="380"/>
    </row>
    <row r="15" spans="1:3" s="78" customFormat="1" ht="12" customHeight="1" thickBot="1">
      <c r="A15" s="32" t="s">
        <v>12</v>
      </c>
      <c r="B15" s="221" t="s">
        <v>234</v>
      </c>
      <c r="C15" s="226">
        <f>+C16+C17+C18+C19+C20</f>
        <v>4024</v>
      </c>
    </row>
    <row r="16" spans="1:3" s="78" customFormat="1" ht="12" customHeight="1">
      <c r="A16" s="353" t="s">
        <v>85</v>
      </c>
      <c r="B16" s="335" t="s">
        <v>235</v>
      </c>
      <c r="C16" s="229"/>
    </row>
    <row r="17" spans="1:3" s="78" customFormat="1" ht="12" customHeight="1">
      <c r="A17" s="354" t="s">
        <v>86</v>
      </c>
      <c r="B17" s="336" t="s">
        <v>236</v>
      </c>
      <c r="C17" s="228"/>
    </row>
    <row r="18" spans="1:3" s="78" customFormat="1" ht="12" customHeight="1">
      <c r="A18" s="354" t="s">
        <v>87</v>
      </c>
      <c r="B18" s="336" t="s">
        <v>460</v>
      </c>
      <c r="C18" s="228"/>
    </row>
    <row r="19" spans="1:3" s="78" customFormat="1" ht="12" customHeight="1">
      <c r="A19" s="354" t="s">
        <v>88</v>
      </c>
      <c r="B19" s="336" t="s">
        <v>461</v>
      </c>
      <c r="C19" s="228"/>
    </row>
    <row r="20" spans="1:3" s="78" customFormat="1" ht="12" customHeight="1">
      <c r="A20" s="354" t="s">
        <v>89</v>
      </c>
      <c r="B20" s="336" t="s">
        <v>237</v>
      </c>
      <c r="C20" s="228">
        <v>4024</v>
      </c>
    </row>
    <row r="21" spans="1:3" s="79" customFormat="1" ht="12" customHeight="1" thickBot="1">
      <c r="A21" s="355" t="s">
        <v>95</v>
      </c>
      <c r="B21" s="337" t="s">
        <v>238</v>
      </c>
      <c r="C21" s="230"/>
    </row>
    <row r="22" spans="1:3" s="79" customFormat="1" ht="12" customHeight="1" thickBot="1">
      <c r="A22" s="32" t="s">
        <v>13</v>
      </c>
      <c r="B22" s="19" t="s">
        <v>239</v>
      </c>
      <c r="C22" s="226">
        <f>+C23+C24+C25+C26+C27</f>
        <v>0</v>
      </c>
    </row>
    <row r="23" spans="1:3" s="79" customFormat="1" ht="12" customHeight="1">
      <c r="A23" s="353" t="s">
        <v>68</v>
      </c>
      <c r="B23" s="335" t="s">
        <v>240</v>
      </c>
      <c r="C23" s="229"/>
    </row>
    <row r="24" spans="1:3" s="78" customFormat="1" ht="12" customHeight="1">
      <c r="A24" s="354" t="s">
        <v>69</v>
      </c>
      <c r="B24" s="336" t="s">
        <v>241</v>
      </c>
      <c r="C24" s="228"/>
    </row>
    <row r="25" spans="1:3" s="79" customFormat="1" ht="12" customHeight="1">
      <c r="A25" s="354" t="s">
        <v>70</v>
      </c>
      <c r="B25" s="336" t="s">
        <v>462</v>
      </c>
      <c r="C25" s="228"/>
    </row>
    <row r="26" spans="1:3" s="79" customFormat="1" ht="12" customHeight="1">
      <c r="A26" s="354" t="s">
        <v>71</v>
      </c>
      <c r="B26" s="336" t="s">
        <v>463</v>
      </c>
      <c r="C26" s="228"/>
    </row>
    <row r="27" spans="1:3" s="79" customFormat="1" ht="12" customHeight="1">
      <c r="A27" s="354" t="s">
        <v>134</v>
      </c>
      <c r="B27" s="336" t="s">
        <v>242</v>
      </c>
      <c r="C27" s="228"/>
    </row>
    <row r="28" spans="1:3" s="79" customFormat="1" ht="12" customHeight="1" thickBot="1">
      <c r="A28" s="355" t="s">
        <v>135</v>
      </c>
      <c r="B28" s="337" t="s">
        <v>243</v>
      </c>
      <c r="C28" s="230"/>
    </row>
    <row r="29" spans="1:3" s="79" customFormat="1" ht="12" customHeight="1" thickBot="1">
      <c r="A29" s="32" t="s">
        <v>136</v>
      </c>
      <c r="B29" s="19" t="s">
        <v>244</v>
      </c>
      <c r="C29" s="232">
        <f>+C30+C33+C34+C35</f>
        <v>145000</v>
      </c>
    </row>
    <row r="30" spans="1:3" s="79" customFormat="1" ht="12" customHeight="1">
      <c r="A30" s="353" t="s">
        <v>245</v>
      </c>
      <c r="B30" s="335" t="s">
        <v>251</v>
      </c>
      <c r="C30" s="330">
        <f>+C31+C32</f>
        <v>5000</v>
      </c>
    </row>
    <row r="31" spans="1:3" s="79" customFormat="1" ht="12" customHeight="1">
      <c r="A31" s="354" t="s">
        <v>246</v>
      </c>
      <c r="B31" s="336" t="s">
        <v>252</v>
      </c>
      <c r="C31" s="228">
        <v>5000</v>
      </c>
    </row>
    <row r="32" spans="1:3" s="79" customFormat="1" ht="12" customHeight="1">
      <c r="A32" s="354" t="s">
        <v>247</v>
      </c>
      <c r="B32" s="336" t="s">
        <v>253</v>
      </c>
      <c r="C32" s="228"/>
    </row>
    <row r="33" spans="1:3" s="79" customFormat="1" ht="12" customHeight="1">
      <c r="A33" s="354" t="s">
        <v>248</v>
      </c>
      <c r="B33" s="336" t="s">
        <v>254</v>
      </c>
      <c r="C33" s="228">
        <v>140000</v>
      </c>
    </row>
    <row r="34" spans="1:3" s="79" customFormat="1" ht="12" customHeight="1">
      <c r="A34" s="354" t="s">
        <v>249</v>
      </c>
      <c r="B34" s="336" t="s">
        <v>255</v>
      </c>
      <c r="C34" s="228"/>
    </row>
    <row r="35" spans="1:3" s="79" customFormat="1" ht="12" customHeight="1" thickBot="1">
      <c r="A35" s="355" t="s">
        <v>250</v>
      </c>
      <c r="B35" s="337" t="s">
        <v>256</v>
      </c>
      <c r="C35" s="230"/>
    </row>
    <row r="36" spans="1:3" s="79" customFormat="1" ht="12" customHeight="1" thickBot="1">
      <c r="A36" s="32" t="s">
        <v>15</v>
      </c>
      <c r="B36" s="19" t="s">
        <v>257</v>
      </c>
      <c r="C36" s="226">
        <f>SUM(C37:C46)</f>
        <v>34928</v>
      </c>
    </row>
    <row r="37" spans="1:3" s="79" customFormat="1" ht="12" customHeight="1">
      <c r="A37" s="353" t="s">
        <v>72</v>
      </c>
      <c r="B37" s="335" t="s">
        <v>260</v>
      </c>
      <c r="C37" s="229"/>
    </row>
    <row r="38" spans="1:3" s="79" customFormat="1" ht="12" customHeight="1">
      <c r="A38" s="354" t="s">
        <v>73</v>
      </c>
      <c r="B38" s="336" t="s">
        <v>261</v>
      </c>
      <c r="C38" s="228">
        <v>150</v>
      </c>
    </row>
    <row r="39" spans="1:3" s="79" customFormat="1" ht="12" customHeight="1">
      <c r="A39" s="354" t="s">
        <v>74</v>
      </c>
      <c r="B39" s="336" t="s">
        <v>262</v>
      </c>
      <c r="C39" s="228">
        <v>3360</v>
      </c>
    </row>
    <row r="40" spans="1:3" s="79" customFormat="1" ht="12" customHeight="1">
      <c r="A40" s="354" t="s">
        <v>138</v>
      </c>
      <c r="B40" s="336" t="s">
        <v>263</v>
      </c>
      <c r="C40" s="228">
        <v>23418</v>
      </c>
    </row>
    <row r="41" spans="1:3" s="79" customFormat="1" ht="12" customHeight="1">
      <c r="A41" s="354" t="s">
        <v>139</v>
      </c>
      <c r="B41" s="336" t="s">
        <v>264</v>
      </c>
      <c r="C41" s="228"/>
    </row>
    <row r="42" spans="1:3" s="79" customFormat="1" ht="12" customHeight="1">
      <c r="A42" s="354" t="s">
        <v>140</v>
      </c>
      <c r="B42" s="336" t="s">
        <v>265</v>
      </c>
      <c r="C42" s="228"/>
    </row>
    <row r="43" spans="1:3" s="79" customFormat="1" ht="12" customHeight="1">
      <c r="A43" s="354" t="s">
        <v>141</v>
      </c>
      <c r="B43" s="336" t="s">
        <v>266</v>
      </c>
      <c r="C43" s="228"/>
    </row>
    <row r="44" spans="1:3" s="79" customFormat="1" ht="12" customHeight="1">
      <c r="A44" s="354" t="s">
        <v>142</v>
      </c>
      <c r="B44" s="336" t="s">
        <v>267</v>
      </c>
      <c r="C44" s="228">
        <v>8000</v>
      </c>
    </row>
    <row r="45" spans="1:3" s="79" customFormat="1" ht="12" customHeight="1">
      <c r="A45" s="354" t="s">
        <v>258</v>
      </c>
      <c r="B45" s="336" t="s">
        <v>268</v>
      </c>
      <c r="C45" s="231"/>
    </row>
    <row r="46" spans="1:3" s="79" customFormat="1" ht="12" customHeight="1" thickBot="1">
      <c r="A46" s="355" t="s">
        <v>259</v>
      </c>
      <c r="B46" s="337" t="s">
        <v>269</v>
      </c>
      <c r="C46" s="324"/>
    </row>
    <row r="47" spans="1:3" s="79" customFormat="1" ht="12" customHeight="1" thickBot="1">
      <c r="A47" s="32" t="s">
        <v>16</v>
      </c>
      <c r="B47" s="19" t="s">
        <v>270</v>
      </c>
      <c r="C47" s="226">
        <f>SUM(C48:C52)</f>
        <v>0</v>
      </c>
    </row>
    <row r="48" spans="1:3" s="79" customFormat="1" ht="12" customHeight="1">
      <c r="A48" s="353" t="s">
        <v>75</v>
      </c>
      <c r="B48" s="335" t="s">
        <v>274</v>
      </c>
      <c r="C48" s="381"/>
    </row>
    <row r="49" spans="1:3" s="79" customFormat="1" ht="12" customHeight="1">
      <c r="A49" s="354" t="s">
        <v>76</v>
      </c>
      <c r="B49" s="336" t="s">
        <v>275</v>
      </c>
      <c r="C49" s="231"/>
    </row>
    <row r="50" spans="1:3" s="79" customFormat="1" ht="12" customHeight="1">
      <c r="A50" s="354" t="s">
        <v>271</v>
      </c>
      <c r="B50" s="336" t="s">
        <v>276</v>
      </c>
      <c r="C50" s="231"/>
    </row>
    <row r="51" spans="1:3" s="79" customFormat="1" ht="12" customHeight="1">
      <c r="A51" s="354" t="s">
        <v>272</v>
      </c>
      <c r="B51" s="336" t="s">
        <v>277</v>
      </c>
      <c r="C51" s="231"/>
    </row>
    <row r="52" spans="1:3" s="79" customFormat="1" ht="12" customHeight="1" thickBot="1">
      <c r="A52" s="355" t="s">
        <v>273</v>
      </c>
      <c r="B52" s="337" t="s">
        <v>278</v>
      </c>
      <c r="C52" s="324"/>
    </row>
    <row r="53" spans="1:3" s="79" customFormat="1" ht="12" customHeight="1" thickBot="1">
      <c r="A53" s="32" t="s">
        <v>143</v>
      </c>
      <c r="B53" s="19" t="s">
        <v>279</v>
      </c>
      <c r="C53" s="226">
        <f>SUM(C54:C56)</f>
        <v>0</v>
      </c>
    </row>
    <row r="54" spans="1:3" s="79" customFormat="1" ht="12" customHeight="1">
      <c r="A54" s="353" t="s">
        <v>77</v>
      </c>
      <c r="B54" s="335" t="s">
        <v>280</v>
      </c>
      <c r="C54" s="229"/>
    </row>
    <row r="55" spans="1:3" s="79" customFormat="1" ht="12" customHeight="1">
      <c r="A55" s="354" t="s">
        <v>78</v>
      </c>
      <c r="B55" s="336" t="s">
        <v>464</v>
      </c>
      <c r="C55" s="228"/>
    </row>
    <row r="56" spans="1:3" s="79" customFormat="1" ht="12" customHeight="1">
      <c r="A56" s="354" t="s">
        <v>284</v>
      </c>
      <c r="B56" s="336" t="s">
        <v>282</v>
      </c>
      <c r="C56" s="228"/>
    </row>
    <row r="57" spans="1:3" s="79" customFormat="1" ht="12" customHeight="1" thickBot="1">
      <c r="A57" s="355" t="s">
        <v>285</v>
      </c>
      <c r="B57" s="337" t="s">
        <v>283</v>
      </c>
      <c r="C57" s="230"/>
    </row>
    <row r="58" spans="1:3" s="79" customFormat="1" ht="12" customHeight="1" thickBot="1">
      <c r="A58" s="32" t="s">
        <v>18</v>
      </c>
      <c r="B58" s="221" t="s">
        <v>286</v>
      </c>
      <c r="C58" s="226">
        <f>SUM(C59:C61)</f>
        <v>0</v>
      </c>
    </row>
    <row r="59" spans="1:3" s="79" customFormat="1" ht="12" customHeight="1">
      <c r="A59" s="353" t="s">
        <v>144</v>
      </c>
      <c r="B59" s="335" t="s">
        <v>288</v>
      </c>
      <c r="C59" s="231"/>
    </row>
    <row r="60" spans="1:3" s="79" customFormat="1" ht="12" customHeight="1">
      <c r="A60" s="354" t="s">
        <v>145</v>
      </c>
      <c r="B60" s="336" t="s">
        <v>465</v>
      </c>
      <c r="C60" s="231"/>
    </row>
    <row r="61" spans="1:3" s="79" customFormat="1" ht="12" customHeight="1">
      <c r="A61" s="354" t="s">
        <v>199</v>
      </c>
      <c r="B61" s="336" t="s">
        <v>289</v>
      </c>
      <c r="C61" s="231"/>
    </row>
    <row r="62" spans="1:3" s="79" customFormat="1" ht="12" customHeight="1" thickBot="1">
      <c r="A62" s="355" t="s">
        <v>287</v>
      </c>
      <c r="B62" s="337" t="s">
        <v>290</v>
      </c>
      <c r="C62" s="231"/>
    </row>
    <row r="63" spans="1:3" s="79" customFormat="1" ht="12" customHeight="1" thickBot="1">
      <c r="A63" s="32" t="s">
        <v>19</v>
      </c>
      <c r="B63" s="19" t="s">
        <v>291</v>
      </c>
      <c r="C63" s="232">
        <f>+C8+C15+C22+C29+C36+C47+C53+C58</f>
        <v>251912</v>
      </c>
    </row>
    <row r="64" spans="1:3" s="79" customFormat="1" ht="12" customHeight="1" thickBot="1">
      <c r="A64" s="356" t="s">
        <v>422</v>
      </c>
      <c r="B64" s="221" t="s">
        <v>293</v>
      </c>
      <c r="C64" s="226">
        <f>SUM(C65:C67)</f>
        <v>0</v>
      </c>
    </row>
    <row r="65" spans="1:3" s="79" customFormat="1" ht="12" customHeight="1">
      <c r="A65" s="353" t="s">
        <v>325</v>
      </c>
      <c r="B65" s="335" t="s">
        <v>294</v>
      </c>
      <c r="C65" s="231"/>
    </row>
    <row r="66" spans="1:3" s="79" customFormat="1" ht="12" customHeight="1">
      <c r="A66" s="354" t="s">
        <v>334</v>
      </c>
      <c r="B66" s="336" t="s">
        <v>295</v>
      </c>
      <c r="C66" s="231"/>
    </row>
    <row r="67" spans="1:3" s="79" customFormat="1" ht="12" customHeight="1" thickBot="1">
      <c r="A67" s="355" t="s">
        <v>335</v>
      </c>
      <c r="B67" s="339" t="s">
        <v>296</v>
      </c>
      <c r="C67" s="231"/>
    </row>
    <row r="68" spans="1:3" s="79" customFormat="1" ht="12" customHeight="1" thickBot="1">
      <c r="A68" s="356" t="s">
        <v>297</v>
      </c>
      <c r="B68" s="221" t="s">
        <v>298</v>
      </c>
      <c r="C68" s="226">
        <f>SUM(C69:C72)</f>
        <v>0</v>
      </c>
    </row>
    <row r="69" spans="1:3" s="79" customFormat="1" ht="12" customHeight="1">
      <c r="A69" s="353" t="s">
        <v>123</v>
      </c>
      <c r="B69" s="335" t="s">
        <v>299</v>
      </c>
      <c r="C69" s="231"/>
    </row>
    <row r="70" spans="1:3" s="79" customFormat="1" ht="12" customHeight="1">
      <c r="A70" s="354" t="s">
        <v>124</v>
      </c>
      <c r="B70" s="336" t="s">
        <v>300</v>
      </c>
      <c r="C70" s="231"/>
    </row>
    <row r="71" spans="1:3" s="79" customFormat="1" ht="12" customHeight="1">
      <c r="A71" s="354" t="s">
        <v>326</v>
      </c>
      <c r="B71" s="336" t="s">
        <v>301</v>
      </c>
      <c r="C71" s="231"/>
    </row>
    <row r="72" spans="1:3" s="79" customFormat="1" ht="12" customHeight="1" thickBot="1">
      <c r="A72" s="355" t="s">
        <v>327</v>
      </c>
      <c r="B72" s="337" t="s">
        <v>302</v>
      </c>
      <c r="C72" s="231"/>
    </row>
    <row r="73" spans="1:3" s="79" customFormat="1" ht="12" customHeight="1" thickBot="1">
      <c r="A73" s="356" t="s">
        <v>303</v>
      </c>
      <c r="B73" s="221" t="s">
        <v>304</v>
      </c>
      <c r="C73" s="226">
        <f>SUM(C74:C75)</f>
        <v>257487</v>
      </c>
    </row>
    <row r="74" spans="1:3" s="79" customFormat="1" ht="12" customHeight="1">
      <c r="A74" s="353" t="s">
        <v>328</v>
      </c>
      <c r="B74" s="335" t="s">
        <v>305</v>
      </c>
      <c r="C74" s="231">
        <v>257487</v>
      </c>
    </row>
    <row r="75" spans="1:3" s="79" customFormat="1" ht="12" customHeight="1" thickBot="1">
      <c r="A75" s="355" t="s">
        <v>329</v>
      </c>
      <c r="B75" s="337" t="s">
        <v>306</v>
      </c>
      <c r="C75" s="231"/>
    </row>
    <row r="76" spans="1:3" s="78" customFormat="1" ht="12" customHeight="1" thickBot="1">
      <c r="A76" s="356" t="s">
        <v>307</v>
      </c>
      <c r="B76" s="221" t="s">
        <v>308</v>
      </c>
      <c r="C76" s="226">
        <f>SUM(C77:C79)</f>
        <v>0</v>
      </c>
    </row>
    <row r="77" spans="1:3" s="79" customFormat="1" ht="12" customHeight="1">
      <c r="A77" s="353" t="s">
        <v>330</v>
      </c>
      <c r="B77" s="335" t="s">
        <v>472</v>
      </c>
      <c r="C77" s="231"/>
    </row>
    <row r="78" spans="1:3" s="79" customFormat="1" ht="12" customHeight="1">
      <c r="A78" s="354" t="s">
        <v>331</v>
      </c>
      <c r="B78" s="336" t="s">
        <v>309</v>
      </c>
      <c r="C78" s="231"/>
    </row>
    <row r="79" spans="1:3" s="79" customFormat="1" ht="12" customHeight="1" thickBot="1">
      <c r="A79" s="355" t="s">
        <v>332</v>
      </c>
      <c r="B79" s="337" t="s">
        <v>310</v>
      </c>
      <c r="C79" s="231"/>
    </row>
    <row r="80" spans="1:3" s="79" customFormat="1" ht="12" customHeight="1" thickBot="1">
      <c r="A80" s="356" t="s">
        <v>311</v>
      </c>
      <c r="B80" s="221" t="s">
        <v>333</v>
      </c>
      <c r="C80" s="226">
        <f>SUM(C81:C84)</f>
        <v>0</v>
      </c>
    </row>
    <row r="81" spans="1:3" s="79" customFormat="1" ht="12" customHeight="1">
      <c r="A81" s="357" t="s">
        <v>312</v>
      </c>
      <c r="B81" s="335" t="s">
        <v>313</v>
      </c>
      <c r="C81" s="231"/>
    </row>
    <row r="82" spans="1:3" s="79" customFormat="1" ht="12" customHeight="1">
      <c r="A82" s="358" t="s">
        <v>314</v>
      </c>
      <c r="B82" s="336" t="s">
        <v>315</v>
      </c>
      <c r="C82" s="231"/>
    </row>
    <row r="83" spans="1:3" s="79" customFormat="1" ht="12" customHeight="1">
      <c r="A83" s="358" t="s">
        <v>316</v>
      </c>
      <c r="B83" s="336" t="s">
        <v>317</v>
      </c>
      <c r="C83" s="231"/>
    </row>
    <row r="84" spans="1:3" s="78" customFormat="1" ht="12" customHeight="1" thickBot="1">
      <c r="A84" s="359" t="s">
        <v>318</v>
      </c>
      <c r="B84" s="337" t="s">
        <v>319</v>
      </c>
      <c r="C84" s="231"/>
    </row>
    <row r="85" spans="1:3" s="78" customFormat="1" ht="12" customHeight="1" thickBot="1">
      <c r="A85" s="356" t="s">
        <v>320</v>
      </c>
      <c r="B85" s="221" t="s">
        <v>321</v>
      </c>
      <c r="C85" s="382"/>
    </row>
    <row r="86" spans="1:3" s="78" customFormat="1" ht="12" customHeight="1" thickBot="1">
      <c r="A86" s="356" t="s">
        <v>322</v>
      </c>
      <c r="B86" s="343" t="s">
        <v>323</v>
      </c>
      <c r="C86" s="232">
        <f>+C64+C68+C73+C76+C80+C85</f>
        <v>257487</v>
      </c>
    </row>
    <row r="87" spans="1:3" s="78" customFormat="1" ht="12" customHeight="1" thickBot="1">
      <c r="A87" s="360" t="s">
        <v>336</v>
      </c>
      <c r="B87" s="345" t="s">
        <v>452</v>
      </c>
      <c r="C87" s="232">
        <f>+C63+C86</f>
        <v>509399</v>
      </c>
    </row>
    <row r="88" spans="1:3" s="79" customFormat="1" ht="15" customHeight="1">
      <c r="A88" s="190"/>
      <c r="B88" s="191"/>
      <c r="C88" s="297"/>
    </row>
    <row r="89" spans="1:3" ht="13.5" thickBot="1">
      <c r="A89" s="361"/>
      <c r="B89" s="193"/>
      <c r="C89" s="298"/>
    </row>
    <row r="90" spans="1:3" s="62" customFormat="1" ht="16.5" customHeight="1" thickBot="1">
      <c r="A90" s="194"/>
      <c r="B90" s="195" t="s">
        <v>52</v>
      </c>
      <c r="C90" s="299"/>
    </row>
    <row r="91" spans="1:3" s="80" customFormat="1" ht="12" customHeight="1" thickBot="1">
      <c r="A91" s="327" t="s">
        <v>11</v>
      </c>
      <c r="B91" s="26" t="s">
        <v>339</v>
      </c>
      <c r="C91" s="225">
        <f>SUM(C92:C96)</f>
        <v>126122</v>
      </c>
    </row>
    <row r="92" spans="1:3" ht="12" customHeight="1">
      <c r="A92" s="362" t="s">
        <v>79</v>
      </c>
      <c r="B92" s="8" t="s">
        <v>42</v>
      </c>
      <c r="C92" s="227">
        <v>27392</v>
      </c>
    </row>
    <row r="93" spans="1:3" ht="12" customHeight="1">
      <c r="A93" s="354" t="s">
        <v>80</v>
      </c>
      <c r="B93" s="6" t="s">
        <v>146</v>
      </c>
      <c r="C93" s="228">
        <v>6908</v>
      </c>
    </row>
    <row r="94" spans="1:3" ht="12" customHeight="1">
      <c r="A94" s="354" t="s">
        <v>81</v>
      </c>
      <c r="B94" s="6" t="s">
        <v>114</v>
      </c>
      <c r="C94" s="230">
        <v>62267</v>
      </c>
    </row>
    <row r="95" spans="1:3" ht="12" customHeight="1">
      <c r="A95" s="354" t="s">
        <v>82</v>
      </c>
      <c r="B95" s="9" t="s">
        <v>147</v>
      </c>
      <c r="C95" s="230">
        <v>6470</v>
      </c>
    </row>
    <row r="96" spans="1:3" ht="12" customHeight="1">
      <c r="A96" s="354" t="s">
        <v>90</v>
      </c>
      <c r="B96" s="17" t="s">
        <v>148</v>
      </c>
      <c r="C96" s="230">
        <f>SUM(C97:C106)</f>
        <v>23085</v>
      </c>
    </row>
    <row r="97" spans="1:3" ht="12" customHeight="1">
      <c r="A97" s="354" t="s">
        <v>83</v>
      </c>
      <c r="B97" s="6" t="s">
        <v>340</v>
      </c>
      <c r="C97" s="230"/>
    </row>
    <row r="98" spans="1:3" ht="12" customHeight="1">
      <c r="A98" s="354" t="s">
        <v>84</v>
      </c>
      <c r="B98" s="90" t="s">
        <v>341</v>
      </c>
      <c r="C98" s="230"/>
    </row>
    <row r="99" spans="1:3" ht="12" customHeight="1">
      <c r="A99" s="354" t="s">
        <v>91</v>
      </c>
      <c r="B99" s="91" t="s">
        <v>342</v>
      </c>
      <c r="C99" s="230"/>
    </row>
    <row r="100" spans="1:3" ht="12" customHeight="1">
      <c r="A100" s="354" t="s">
        <v>92</v>
      </c>
      <c r="B100" s="91" t="s">
        <v>343</v>
      </c>
      <c r="C100" s="230"/>
    </row>
    <row r="101" spans="1:3" ht="12" customHeight="1">
      <c r="A101" s="354" t="s">
        <v>93</v>
      </c>
      <c r="B101" s="90" t="s">
        <v>344</v>
      </c>
      <c r="C101" s="230">
        <v>17285</v>
      </c>
    </row>
    <row r="102" spans="1:3" ht="12" customHeight="1">
      <c r="A102" s="354" t="s">
        <v>94</v>
      </c>
      <c r="B102" s="90" t="s">
        <v>345</v>
      </c>
      <c r="C102" s="230"/>
    </row>
    <row r="103" spans="1:3" ht="12" customHeight="1">
      <c r="A103" s="354" t="s">
        <v>96</v>
      </c>
      <c r="B103" s="91" t="s">
        <v>346</v>
      </c>
      <c r="C103" s="230"/>
    </row>
    <row r="104" spans="1:3" ht="12" customHeight="1">
      <c r="A104" s="363" t="s">
        <v>149</v>
      </c>
      <c r="B104" s="92" t="s">
        <v>347</v>
      </c>
      <c r="C104" s="230"/>
    </row>
    <row r="105" spans="1:3" ht="12" customHeight="1">
      <c r="A105" s="354" t="s">
        <v>337</v>
      </c>
      <c r="B105" s="92" t="s">
        <v>348</v>
      </c>
      <c r="C105" s="230"/>
    </row>
    <row r="106" spans="1:3" ht="12" customHeight="1" thickBot="1">
      <c r="A106" s="364" t="s">
        <v>338</v>
      </c>
      <c r="B106" s="93" t="s">
        <v>349</v>
      </c>
      <c r="C106" s="234">
        <v>5800</v>
      </c>
    </row>
    <row r="107" spans="1:3" ht="12" customHeight="1" thickBot="1">
      <c r="A107" s="32" t="s">
        <v>12</v>
      </c>
      <c r="B107" s="25" t="s">
        <v>350</v>
      </c>
      <c r="C107" s="226">
        <f>+C108+C110+C112</f>
        <v>254278</v>
      </c>
    </row>
    <row r="108" spans="1:3" ht="12" customHeight="1">
      <c r="A108" s="353" t="s">
        <v>85</v>
      </c>
      <c r="B108" s="6" t="s">
        <v>197</v>
      </c>
      <c r="C108" s="229">
        <v>238778</v>
      </c>
    </row>
    <row r="109" spans="1:3" ht="12" customHeight="1">
      <c r="A109" s="353" t="s">
        <v>86</v>
      </c>
      <c r="B109" s="10" t="s">
        <v>354</v>
      </c>
      <c r="C109" s="229"/>
    </row>
    <row r="110" spans="1:3" ht="12" customHeight="1">
      <c r="A110" s="353" t="s">
        <v>87</v>
      </c>
      <c r="B110" s="10" t="s">
        <v>150</v>
      </c>
      <c r="C110" s="228">
        <v>15500</v>
      </c>
    </row>
    <row r="111" spans="1:3" ht="12" customHeight="1">
      <c r="A111" s="353" t="s">
        <v>88</v>
      </c>
      <c r="B111" s="10" t="s">
        <v>355</v>
      </c>
      <c r="C111" s="219"/>
    </row>
    <row r="112" spans="1:3" ht="12" customHeight="1">
      <c r="A112" s="353" t="s">
        <v>89</v>
      </c>
      <c r="B112" s="223" t="s">
        <v>200</v>
      </c>
      <c r="C112" s="219">
        <f>SUM(C113:C120)</f>
        <v>0</v>
      </c>
    </row>
    <row r="113" spans="1:3" ht="12" customHeight="1">
      <c r="A113" s="353" t="s">
        <v>95</v>
      </c>
      <c r="B113" s="222" t="s">
        <v>466</v>
      </c>
      <c r="C113" s="219"/>
    </row>
    <row r="114" spans="1:3" ht="12" customHeight="1">
      <c r="A114" s="353" t="s">
        <v>97</v>
      </c>
      <c r="B114" s="331" t="s">
        <v>360</v>
      </c>
      <c r="C114" s="219"/>
    </row>
    <row r="115" spans="1:3" ht="12" customHeight="1">
      <c r="A115" s="353" t="s">
        <v>151</v>
      </c>
      <c r="B115" s="91" t="s">
        <v>343</v>
      </c>
      <c r="C115" s="219"/>
    </row>
    <row r="116" spans="1:3" ht="12" customHeight="1">
      <c r="A116" s="353" t="s">
        <v>152</v>
      </c>
      <c r="B116" s="91" t="s">
        <v>359</v>
      </c>
      <c r="C116" s="219"/>
    </row>
    <row r="117" spans="1:3" ht="12" customHeight="1">
      <c r="A117" s="353" t="s">
        <v>153</v>
      </c>
      <c r="B117" s="91" t="s">
        <v>358</v>
      </c>
      <c r="C117" s="219"/>
    </row>
    <row r="118" spans="1:3" ht="12" customHeight="1">
      <c r="A118" s="353" t="s">
        <v>351</v>
      </c>
      <c r="B118" s="91" t="s">
        <v>346</v>
      </c>
      <c r="C118" s="219"/>
    </row>
    <row r="119" spans="1:3" ht="12" customHeight="1">
      <c r="A119" s="353" t="s">
        <v>352</v>
      </c>
      <c r="B119" s="91" t="s">
        <v>357</v>
      </c>
      <c r="C119" s="219"/>
    </row>
    <row r="120" spans="1:3" ht="12" customHeight="1" thickBot="1">
      <c r="A120" s="363" t="s">
        <v>353</v>
      </c>
      <c r="B120" s="91" t="s">
        <v>356</v>
      </c>
      <c r="C120" s="220"/>
    </row>
    <row r="121" spans="1:3" ht="12" customHeight="1" thickBot="1">
      <c r="A121" s="32" t="s">
        <v>13</v>
      </c>
      <c r="B121" s="85" t="s">
        <v>361</v>
      </c>
      <c r="C121" s="226">
        <v>59844</v>
      </c>
    </row>
    <row r="122" spans="1:3" ht="12" customHeight="1">
      <c r="A122" s="353" t="s">
        <v>68</v>
      </c>
      <c r="B122" s="7" t="s">
        <v>54</v>
      </c>
      <c r="C122" s="229"/>
    </row>
    <row r="123" spans="1:3" ht="12" customHeight="1" thickBot="1">
      <c r="A123" s="355" t="s">
        <v>69</v>
      </c>
      <c r="B123" s="10" t="s">
        <v>55</v>
      </c>
      <c r="C123" s="230"/>
    </row>
    <row r="124" spans="1:3" ht="12" customHeight="1" thickBot="1">
      <c r="A124" s="32" t="s">
        <v>14</v>
      </c>
      <c r="B124" s="85" t="s">
        <v>362</v>
      </c>
      <c r="C124" s="226">
        <f>+C91+C107+C121</f>
        <v>440244</v>
      </c>
    </row>
    <row r="125" spans="1:3" ht="12" customHeight="1" thickBot="1">
      <c r="A125" s="32" t="s">
        <v>15</v>
      </c>
      <c r="B125" s="85" t="s">
        <v>363</v>
      </c>
      <c r="C125" s="226">
        <f>+C126+C127+C128</f>
        <v>0</v>
      </c>
    </row>
    <row r="126" spans="1:3" s="80" customFormat="1" ht="12" customHeight="1">
      <c r="A126" s="353" t="s">
        <v>72</v>
      </c>
      <c r="B126" s="7" t="s">
        <v>364</v>
      </c>
      <c r="C126" s="219"/>
    </row>
    <row r="127" spans="1:3" ht="12" customHeight="1">
      <c r="A127" s="353" t="s">
        <v>73</v>
      </c>
      <c r="B127" s="7" t="s">
        <v>365</v>
      </c>
      <c r="C127" s="219"/>
    </row>
    <row r="128" spans="1:3" ht="12" customHeight="1" thickBot="1">
      <c r="A128" s="363" t="s">
        <v>74</v>
      </c>
      <c r="B128" s="5" t="s">
        <v>366</v>
      </c>
      <c r="C128" s="219"/>
    </row>
    <row r="129" spans="1:3" ht="12" customHeight="1" thickBot="1">
      <c r="A129" s="32" t="s">
        <v>16</v>
      </c>
      <c r="B129" s="85" t="s">
        <v>421</v>
      </c>
      <c r="C129" s="226">
        <f>+C130+C131+C132+C133</f>
        <v>0</v>
      </c>
    </row>
    <row r="130" spans="1:3" ht="12" customHeight="1">
      <c r="A130" s="353" t="s">
        <v>75</v>
      </c>
      <c r="B130" s="7" t="s">
        <v>367</v>
      </c>
      <c r="C130" s="219"/>
    </row>
    <row r="131" spans="1:3" ht="12" customHeight="1">
      <c r="A131" s="353" t="s">
        <v>76</v>
      </c>
      <c r="B131" s="7" t="s">
        <v>368</v>
      </c>
      <c r="C131" s="219"/>
    </row>
    <row r="132" spans="1:3" ht="12" customHeight="1">
      <c r="A132" s="353" t="s">
        <v>271</v>
      </c>
      <c r="B132" s="7" t="s">
        <v>369</v>
      </c>
      <c r="C132" s="219"/>
    </row>
    <row r="133" spans="1:3" s="80" customFormat="1" ht="12" customHeight="1" thickBot="1">
      <c r="A133" s="363" t="s">
        <v>272</v>
      </c>
      <c r="B133" s="5" t="s">
        <v>370</v>
      </c>
      <c r="C133" s="219"/>
    </row>
    <row r="134" spans="1:11" ht="12" customHeight="1" thickBot="1">
      <c r="A134" s="32" t="s">
        <v>17</v>
      </c>
      <c r="B134" s="85" t="s">
        <v>371</v>
      </c>
      <c r="C134" s="232">
        <f>+C135+C136+C137+C138</f>
        <v>69155</v>
      </c>
      <c r="K134" s="202"/>
    </row>
    <row r="135" spans="1:3" ht="12.75">
      <c r="A135" s="353" t="s">
        <v>77</v>
      </c>
      <c r="B135" s="7" t="s">
        <v>472</v>
      </c>
      <c r="C135" s="219">
        <v>69155</v>
      </c>
    </row>
    <row r="136" spans="1:3" ht="12" customHeight="1">
      <c r="A136" s="353" t="s">
        <v>78</v>
      </c>
      <c r="B136" s="7" t="s">
        <v>382</v>
      </c>
      <c r="C136" s="219"/>
    </row>
    <row r="137" spans="1:3" s="80" customFormat="1" ht="12" customHeight="1">
      <c r="A137" s="353" t="s">
        <v>284</v>
      </c>
      <c r="B137" s="7" t="s">
        <v>373</v>
      </c>
      <c r="C137" s="219"/>
    </row>
    <row r="138" spans="1:3" s="80" customFormat="1" ht="12" customHeight="1" thickBot="1">
      <c r="A138" s="363" t="s">
        <v>285</v>
      </c>
      <c r="B138" s="5" t="s">
        <v>374</v>
      </c>
      <c r="C138" s="219"/>
    </row>
    <row r="139" spans="1:3" s="80" customFormat="1" ht="12" customHeight="1" thickBot="1">
      <c r="A139" s="32" t="s">
        <v>18</v>
      </c>
      <c r="B139" s="85" t="s">
        <v>375</v>
      </c>
      <c r="C139" s="235">
        <f>+C140+C141+C142+C143</f>
        <v>0</v>
      </c>
    </row>
    <row r="140" spans="1:3" s="80" customFormat="1" ht="12" customHeight="1">
      <c r="A140" s="353" t="s">
        <v>144</v>
      </c>
      <c r="B140" s="7" t="s">
        <v>376</v>
      </c>
      <c r="C140" s="219"/>
    </row>
    <row r="141" spans="1:3" s="80" customFormat="1" ht="12" customHeight="1">
      <c r="A141" s="353" t="s">
        <v>145</v>
      </c>
      <c r="B141" s="7" t="s">
        <v>377</v>
      </c>
      <c r="C141" s="219"/>
    </row>
    <row r="142" spans="1:3" s="80" customFormat="1" ht="12" customHeight="1">
      <c r="A142" s="353" t="s">
        <v>199</v>
      </c>
      <c r="B142" s="7" t="s">
        <v>378</v>
      </c>
      <c r="C142" s="219"/>
    </row>
    <row r="143" spans="1:3" ht="12.75" customHeight="1" thickBot="1">
      <c r="A143" s="353" t="s">
        <v>287</v>
      </c>
      <c r="B143" s="7" t="s">
        <v>379</v>
      </c>
      <c r="C143" s="219"/>
    </row>
    <row r="144" spans="1:3" ht="12" customHeight="1" thickBot="1">
      <c r="A144" s="32" t="s">
        <v>19</v>
      </c>
      <c r="B144" s="85" t="s">
        <v>380</v>
      </c>
      <c r="C144" s="347">
        <f>+C125+C129+C134+C139</f>
        <v>69155</v>
      </c>
    </row>
    <row r="145" spans="1:3" ht="15" customHeight="1" thickBot="1">
      <c r="A145" s="365" t="s">
        <v>20</v>
      </c>
      <c r="B145" s="309" t="s">
        <v>381</v>
      </c>
      <c r="C145" s="347">
        <f>+C124+C144</f>
        <v>509399</v>
      </c>
    </row>
    <row r="146" spans="1:3" ht="13.5" thickBot="1">
      <c r="A146" s="315"/>
      <c r="B146" s="316"/>
      <c r="C146" s="317"/>
    </row>
    <row r="147" spans="1:3" ht="15" customHeight="1" thickBot="1">
      <c r="A147" s="199" t="s">
        <v>173</v>
      </c>
      <c r="B147" s="200"/>
      <c r="C147" s="83">
        <v>9</v>
      </c>
    </row>
    <row r="148" spans="1:3" ht="14.25" customHeight="1" thickBot="1">
      <c r="A148" s="199" t="s">
        <v>174</v>
      </c>
      <c r="B148" s="200"/>
      <c r="C148" s="8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78" sqref="C78"/>
    </sheetView>
  </sheetViews>
  <sheetFormatPr defaultColWidth="9.00390625" defaultRowHeight="12.75"/>
  <cols>
    <col min="1" max="1" width="19.50390625" style="318" customWidth="1"/>
    <col min="2" max="2" width="72.00390625" style="319" customWidth="1"/>
    <col min="3" max="3" width="25.00390625" style="320" customWidth="1"/>
    <col min="4" max="16384" width="9.375" style="2" customWidth="1"/>
  </cols>
  <sheetData>
    <row r="1" spans="1:3" s="1" customFormat="1" ht="16.5" customHeight="1" thickBot="1">
      <c r="A1" s="176"/>
      <c r="B1" s="178"/>
      <c r="C1" s="201" t="s">
        <v>429</v>
      </c>
    </row>
    <row r="2" spans="1:3" s="76" customFormat="1" ht="21" customHeight="1">
      <c r="A2" s="325" t="s">
        <v>59</v>
      </c>
      <c r="B2" s="287" t="s">
        <v>193</v>
      </c>
      <c r="C2" s="289" t="s">
        <v>46</v>
      </c>
    </row>
    <row r="3" spans="1:3" s="76" customFormat="1" ht="16.5" thickBot="1">
      <c r="A3" s="179" t="s">
        <v>170</v>
      </c>
      <c r="B3" s="288" t="s">
        <v>468</v>
      </c>
      <c r="C3" s="290">
        <v>3</v>
      </c>
    </row>
    <row r="4" spans="1:3" s="77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291" t="s">
        <v>49</v>
      </c>
    </row>
    <row r="6" spans="1:3" s="62" customFormat="1" ht="12.75" customHeight="1" thickBot="1">
      <c r="A6" s="149">
        <v>1</v>
      </c>
      <c r="B6" s="150">
        <v>2</v>
      </c>
      <c r="C6" s="151">
        <v>3</v>
      </c>
    </row>
    <row r="7" spans="1:3" s="62" customFormat="1" ht="15.75" customHeight="1" thickBot="1">
      <c r="A7" s="184"/>
      <c r="B7" s="185" t="s">
        <v>50</v>
      </c>
      <c r="C7" s="292"/>
    </row>
    <row r="8" spans="1:3" s="62" customFormat="1" ht="12" customHeight="1" thickBot="1">
      <c r="A8" s="32" t="s">
        <v>11</v>
      </c>
      <c r="B8" s="19" t="s">
        <v>227</v>
      </c>
      <c r="C8" s="226">
        <f>+C9+C10+C11+C12+C13+C14</f>
        <v>0</v>
      </c>
    </row>
    <row r="9" spans="1:3" s="78" customFormat="1" ht="12" customHeight="1">
      <c r="A9" s="353" t="s">
        <v>79</v>
      </c>
      <c r="B9" s="335" t="s">
        <v>228</v>
      </c>
      <c r="C9" s="229"/>
    </row>
    <row r="10" spans="1:3" s="79" customFormat="1" ht="12" customHeight="1">
      <c r="A10" s="354" t="s">
        <v>80</v>
      </c>
      <c r="B10" s="336" t="s">
        <v>229</v>
      </c>
      <c r="C10" s="228"/>
    </row>
    <row r="11" spans="1:3" s="79" customFormat="1" ht="12" customHeight="1">
      <c r="A11" s="354" t="s">
        <v>81</v>
      </c>
      <c r="B11" s="336" t="s">
        <v>230</v>
      </c>
      <c r="C11" s="228"/>
    </row>
    <row r="12" spans="1:3" s="79" customFormat="1" ht="12" customHeight="1">
      <c r="A12" s="354" t="s">
        <v>82</v>
      </c>
      <c r="B12" s="336" t="s">
        <v>231</v>
      </c>
      <c r="C12" s="228"/>
    </row>
    <row r="13" spans="1:3" s="79" customFormat="1" ht="12" customHeight="1">
      <c r="A13" s="354" t="s">
        <v>122</v>
      </c>
      <c r="B13" s="336" t="s">
        <v>232</v>
      </c>
      <c r="C13" s="379"/>
    </row>
    <row r="14" spans="1:3" s="78" customFormat="1" ht="12" customHeight="1" thickBot="1">
      <c r="A14" s="355" t="s">
        <v>83</v>
      </c>
      <c r="B14" s="337" t="s">
        <v>233</v>
      </c>
      <c r="C14" s="380"/>
    </row>
    <row r="15" spans="1:3" s="78" customFormat="1" ht="12" customHeight="1" thickBot="1">
      <c r="A15" s="32" t="s">
        <v>12</v>
      </c>
      <c r="B15" s="221" t="s">
        <v>234</v>
      </c>
      <c r="C15" s="226">
        <f>+C16+C17+C18+C19+C20</f>
        <v>0</v>
      </c>
    </row>
    <row r="16" spans="1:3" s="78" customFormat="1" ht="12" customHeight="1">
      <c r="A16" s="353" t="s">
        <v>85</v>
      </c>
      <c r="B16" s="335" t="s">
        <v>235</v>
      </c>
      <c r="C16" s="229"/>
    </row>
    <row r="17" spans="1:3" s="78" customFormat="1" ht="12" customHeight="1">
      <c r="A17" s="354" t="s">
        <v>86</v>
      </c>
      <c r="B17" s="336" t="s">
        <v>236</v>
      </c>
      <c r="C17" s="228"/>
    </row>
    <row r="18" spans="1:3" s="78" customFormat="1" ht="12" customHeight="1">
      <c r="A18" s="354" t="s">
        <v>87</v>
      </c>
      <c r="B18" s="336" t="s">
        <v>460</v>
      </c>
      <c r="C18" s="228"/>
    </row>
    <row r="19" spans="1:3" s="78" customFormat="1" ht="12" customHeight="1">
      <c r="A19" s="354" t="s">
        <v>88</v>
      </c>
      <c r="B19" s="336" t="s">
        <v>461</v>
      </c>
      <c r="C19" s="228"/>
    </row>
    <row r="20" spans="1:3" s="78" customFormat="1" ht="12" customHeight="1">
      <c r="A20" s="354" t="s">
        <v>89</v>
      </c>
      <c r="B20" s="336" t="s">
        <v>237</v>
      </c>
      <c r="C20" s="228"/>
    </row>
    <row r="21" spans="1:3" s="79" customFormat="1" ht="12" customHeight="1" thickBot="1">
      <c r="A21" s="355" t="s">
        <v>95</v>
      </c>
      <c r="B21" s="337" t="s">
        <v>238</v>
      </c>
      <c r="C21" s="230"/>
    </row>
    <row r="22" spans="1:3" s="79" customFormat="1" ht="12" customHeight="1" thickBot="1">
      <c r="A22" s="32" t="s">
        <v>13</v>
      </c>
      <c r="B22" s="19" t="s">
        <v>239</v>
      </c>
      <c r="C22" s="226">
        <f>+C23+C24+C25+C26+C27</f>
        <v>108575</v>
      </c>
    </row>
    <row r="23" spans="1:3" s="79" customFormat="1" ht="12" customHeight="1">
      <c r="A23" s="353" t="s">
        <v>68</v>
      </c>
      <c r="B23" s="335" t="s">
        <v>240</v>
      </c>
      <c r="C23" s="229"/>
    </row>
    <row r="24" spans="1:3" s="78" customFormat="1" ht="12" customHeight="1">
      <c r="A24" s="354" t="s">
        <v>69</v>
      </c>
      <c r="B24" s="336" t="s">
        <v>241</v>
      </c>
      <c r="C24" s="228"/>
    </row>
    <row r="25" spans="1:3" s="79" customFormat="1" ht="12" customHeight="1">
      <c r="A25" s="354" t="s">
        <v>70</v>
      </c>
      <c r="B25" s="336" t="s">
        <v>462</v>
      </c>
      <c r="C25" s="228"/>
    </row>
    <row r="26" spans="1:3" s="79" customFormat="1" ht="12" customHeight="1">
      <c r="A26" s="354" t="s">
        <v>71</v>
      </c>
      <c r="B26" s="336" t="s">
        <v>463</v>
      </c>
      <c r="C26" s="228"/>
    </row>
    <row r="27" spans="1:3" s="79" customFormat="1" ht="12" customHeight="1">
      <c r="A27" s="354" t="s">
        <v>134</v>
      </c>
      <c r="B27" s="336" t="s">
        <v>242</v>
      </c>
      <c r="C27" s="228">
        <v>108575</v>
      </c>
    </row>
    <row r="28" spans="1:3" s="79" customFormat="1" ht="12" customHeight="1" thickBot="1">
      <c r="A28" s="355" t="s">
        <v>135</v>
      </c>
      <c r="B28" s="337" t="s">
        <v>243</v>
      </c>
      <c r="C28" s="230">
        <v>108575</v>
      </c>
    </row>
    <row r="29" spans="1:3" s="79" customFormat="1" ht="12" customHeight="1" thickBot="1">
      <c r="A29" s="32" t="s">
        <v>136</v>
      </c>
      <c r="B29" s="19" t="s">
        <v>244</v>
      </c>
      <c r="C29" s="232">
        <f>+C30+C33+C34+C35</f>
        <v>0</v>
      </c>
    </row>
    <row r="30" spans="1:3" s="79" customFormat="1" ht="12" customHeight="1">
      <c r="A30" s="353" t="s">
        <v>245</v>
      </c>
      <c r="B30" s="335" t="s">
        <v>251</v>
      </c>
      <c r="C30" s="330">
        <f>+C31+C32</f>
        <v>0</v>
      </c>
    </row>
    <row r="31" spans="1:3" s="79" customFormat="1" ht="12" customHeight="1">
      <c r="A31" s="354" t="s">
        <v>246</v>
      </c>
      <c r="B31" s="336" t="s">
        <v>252</v>
      </c>
      <c r="C31" s="228"/>
    </row>
    <row r="32" spans="1:3" s="79" customFormat="1" ht="12" customHeight="1">
      <c r="A32" s="354" t="s">
        <v>247</v>
      </c>
      <c r="B32" s="336" t="s">
        <v>253</v>
      </c>
      <c r="C32" s="228"/>
    </row>
    <row r="33" spans="1:3" s="79" customFormat="1" ht="12" customHeight="1">
      <c r="A33" s="354" t="s">
        <v>248</v>
      </c>
      <c r="B33" s="336" t="s">
        <v>254</v>
      </c>
      <c r="C33" s="228"/>
    </row>
    <row r="34" spans="1:3" s="79" customFormat="1" ht="12" customHeight="1">
      <c r="A34" s="354" t="s">
        <v>249</v>
      </c>
      <c r="B34" s="336" t="s">
        <v>255</v>
      </c>
      <c r="C34" s="228"/>
    </row>
    <row r="35" spans="1:3" s="79" customFormat="1" ht="12" customHeight="1" thickBot="1">
      <c r="A35" s="355" t="s">
        <v>250</v>
      </c>
      <c r="B35" s="337" t="s">
        <v>256</v>
      </c>
      <c r="C35" s="230"/>
    </row>
    <row r="36" spans="1:3" s="79" customFormat="1" ht="12" customHeight="1" thickBot="1">
      <c r="A36" s="32" t="s">
        <v>15</v>
      </c>
      <c r="B36" s="19" t="s">
        <v>257</v>
      </c>
      <c r="C36" s="226">
        <f>SUM(C37:C46)</f>
        <v>0</v>
      </c>
    </row>
    <row r="37" spans="1:3" s="79" customFormat="1" ht="12" customHeight="1">
      <c r="A37" s="353" t="s">
        <v>72</v>
      </c>
      <c r="B37" s="335" t="s">
        <v>260</v>
      </c>
      <c r="C37" s="229"/>
    </row>
    <row r="38" spans="1:3" s="79" customFormat="1" ht="12" customHeight="1">
      <c r="A38" s="354" t="s">
        <v>73</v>
      </c>
      <c r="B38" s="336" t="s">
        <v>261</v>
      </c>
      <c r="C38" s="228"/>
    </row>
    <row r="39" spans="1:3" s="79" customFormat="1" ht="12" customHeight="1">
      <c r="A39" s="354" t="s">
        <v>74</v>
      </c>
      <c r="B39" s="336" t="s">
        <v>262</v>
      </c>
      <c r="C39" s="228"/>
    </row>
    <row r="40" spans="1:3" s="79" customFormat="1" ht="12" customHeight="1">
      <c r="A40" s="354" t="s">
        <v>138</v>
      </c>
      <c r="B40" s="336" t="s">
        <v>263</v>
      </c>
      <c r="C40" s="228"/>
    </row>
    <row r="41" spans="1:3" s="79" customFormat="1" ht="12" customHeight="1">
      <c r="A41" s="354" t="s">
        <v>139</v>
      </c>
      <c r="B41" s="336" t="s">
        <v>264</v>
      </c>
      <c r="C41" s="228"/>
    </row>
    <row r="42" spans="1:3" s="79" customFormat="1" ht="12" customHeight="1">
      <c r="A42" s="354" t="s">
        <v>140</v>
      </c>
      <c r="B42" s="336" t="s">
        <v>265</v>
      </c>
      <c r="C42" s="228"/>
    </row>
    <row r="43" spans="1:3" s="79" customFormat="1" ht="12" customHeight="1">
      <c r="A43" s="354" t="s">
        <v>141</v>
      </c>
      <c r="B43" s="336" t="s">
        <v>266</v>
      </c>
      <c r="C43" s="228"/>
    </row>
    <row r="44" spans="1:3" s="79" customFormat="1" ht="12" customHeight="1">
      <c r="A44" s="354" t="s">
        <v>142</v>
      </c>
      <c r="B44" s="336" t="s">
        <v>267</v>
      </c>
      <c r="C44" s="228"/>
    </row>
    <row r="45" spans="1:3" s="79" customFormat="1" ht="12" customHeight="1">
      <c r="A45" s="354" t="s">
        <v>258</v>
      </c>
      <c r="B45" s="336" t="s">
        <v>268</v>
      </c>
      <c r="C45" s="231"/>
    </row>
    <row r="46" spans="1:3" s="79" customFormat="1" ht="12" customHeight="1" thickBot="1">
      <c r="A46" s="355" t="s">
        <v>259</v>
      </c>
      <c r="B46" s="337" t="s">
        <v>269</v>
      </c>
      <c r="C46" s="324"/>
    </row>
    <row r="47" spans="1:3" s="79" customFormat="1" ht="12" customHeight="1" thickBot="1">
      <c r="A47" s="32" t="s">
        <v>16</v>
      </c>
      <c r="B47" s="19" t="s">
        <v>270</v>
      </c>
      <c r="C47" s="226">
        <f>SUM(C48:C52)</f>
        <v>0</v>
      </c>
    </row>
    <row r="48" spans="1:3" s="79" customFormat="1" ht="12" customHeight="1">
      <c r="A48" s="353" t="s">
        <v>75</v>
      </c>
      <c r="B48" s="335" t="s">
        <v>274</v>
      </c>
      <c r="C48" s="381"/>
    </row>
    <row r="49" spans="1:3" s="79" customFormat="1" ht="12" customHeight="1">
      <c r="A49" s="354" t="s">
        <v>76</v>
      </c>
      <c r="B49" s="336" t="s">
        <v>275</v>
      </c>
      <c r="C49" s="231"/>
    </row>
    <row r="50" spans="1:3" s="79" customFormat="1" ht="12" customHeight="1">
      <c r="A50" s="354" t="s">
        <v>271</v>
      </c>
      <c r="B50" s="336" t="s">
        <v>276</v>
      </c>
      <c r="C50" s="231"/>
    </row>
    <row r="51" spans="1:3" s="79" customFormat="1" ht="12" customHeight="1">
      <c r="A51" s="354" t="s">
        <v>272</v>
      </c>
      <c r="B51" s="336" t="s">
        <v>277</v>
      </c>
      <c r="C51" s="231"/>
    </row>
    <row r="52" spans="1:3" s="79" customFormat="1" ht="12" customHeight="1" thickBot="1">
      <c r="A52" s="355" t="s">
        <v>273</v>
      </c>
      <c r="B52" s="337" t="s">
        <v>278</v>
      </c>
      <c r="C52" s="324"/>
    </row>
    <row r="53" spans="1:3" s="79" customFormat="1" ht="12" customHeight="1" thickBot="1">
      <c r="A53" s="32" t="s">
        <v>143</v>
      </c>
      <c r="B53" s="19" t="s">
        <v>279</v>
      </c>
      <c r="C53" s="226">
        <f>SUM(C54:C56)</f>
        <v>0</v>
      </c>
    </row>
    <row r="54" spans="1:3" s="79" customFormat="1" ht="12" customHeight="1">
      <c r="A54" s="353" t="s">
        <v>77</v>
      </c>
      <c r="B54" s="335" t="s">
        <v>280</v>
      </c>
      <c r="C54" s="229"/>
    </row>
    <row r="55" spans="1:3" s="79" customFormat="1" ht="12" customHeight="1">
      <c r="A55" s="354" t="s">
        <v>78</v>
      </c>
      <c r="B55" s="336" t="s">
        <v>464</v>
      </c>
      <c r="C55" s="228"/>
    </row>
    <row r="56" spans="1:3" s="79" customFormat="1" ht="12" customHeight="1">
      <c r="A56" s="354" t="s">
        <v>284</v>
      </c>
      <c r="B56" s="336" t="s">
        <v>282</v>
      </c>
      <c r="C56" s="228"/>
    </row>
    <row r="57" spans="1:3" s="79" customFormat="1" ht="12" customHeight="1" thickBot="1">
      <c r="A57" s="355" t="s">
        <v>285</v>
      </c>
      <c r="B57" s="337" t="s">
        <v>283</v>
      </c>
      <c r="C57" s="230"/>
    </row>
    <row r="58" spans="1:3" s="79" customFormat="1" ht="12" customHeight="1" thickBot="1">
      <c r="A58" s="32" t="s">
        <v>18</v>
      </c>
      <c r="B58" s="221" t="s">
        <v>286</v>
      </c>
      <c r="C58" s="226">
        <f>SUM(C59:C61)</f>
        <v>0</v>
      </c>
    </row>
    <row r="59" spans="1:3" s="79" customFormat="1" ht="12" customHeight="1">
      <c r="A59" s="353" t="s">
        <v>144</v>
      </c>
      <c r="B59" s="335" t="s">
        <v>288</v>
      </c>
      <c r="C59" s="231"/>
    </row>
    <row r="60" spans="1:3" s="79" customFormat="1" ht="12" customHeight="1">
      <c r="A60" s="354" t="s">
        <v>145</v>
      </c>
      <c r="B60" s="336" t="s">
        <v>465</v>
      </c>
      <c r="C60" s="231"/>
    </row>
    <row r="61" spans="1:3" s="79" customFormat="1" ht="12" customHeight="1">
      <c r="A61" s="354" t="s">
        <v>199</v>
      </c>
      <c r="B61" s="336" t="s">
        <v>289</v>
      </c>
      <c r="C61" s="231"/>
    </row>
    <row r="62" spans="1:3" s="79" customFormat="1" ht="12" customHeight="1" thickBot="1">
      <c r="A62" s="355" t="s">
        <v>287</v>
      </c>
      <c r="B62" s="337" t="s">
        <v>290</v>
      </c>
      <c r="C62" s="231"/>
    </row>
    <row r="63" spans="1:3" s="79" customFormat="1" ht="12" customHeight="1" thickBot="1">
      <c r="A63" s="32" t="s">
        <v>19</v>
      </c>
      <c r="B63" s="19" t="s">
        <v>291</v>
      </c>
      <c r="C63" s="232">
        <f>+C8+C15+C22+C29+C36+C47+C53+C58</f>
        <v>108575</v>
      </c>
    </row>
    <row r="64" spans="1:3" s="79" customFormat="1" ht="12" customHeight="1" thickBot="1">
      <c r="A64" s="356" t="s">
        <v>422</v>
      </c>
      <c r="B64" s="221" t="s">
        <v>293</v>
      </c>
      <c r="C64" s="226">
        <f>SUM(C65:C67)</f>
        <v>0</v>
      </c>
    </row>
    <row r="65" spans="1:3" s="79" customFormat="1" ht="12" customHeight="1">
      <c r="A65" s="353" t="s">
        <v>325</v>
      </c>
      <c r="B65" s="335" t="s">
        <v>294</v>
      </c>
      <c r="C65" s="231"/>
    </row>
    <row r="66" spans="1:3" s="79" customFormat="1" ht="12" customHeight="1">
      <c r="A66" s="354" t="s">
        <v>334</v>
      </c>
      <c r="B66" s="336" t="s">
        <v>295</v>
      </c>
      <c r="C66" s="231"/>
    </row>
    <row r="67" spans="1:3" s="79" customFormat="1" ht="12" customHeight="1" thickBot="1">
      <c r="A67" s="355" t="s">
        <v>335</v>
      </c>
      <c r="B67" s="339" t="s">
        <v>296</v>
      </c>
      <c r="C67" s="231"/>
    </row>
    <row r="68" spans="1:3" s="79" customFormat="1" ht="12" customHeight="1" thickBot="1">
      <c r="A68" s="356" t="s">
        <v>297</v>
      </c>
      <c r="B68" s="221" t="s">
        <v>298</v>
      </c>
      <c r="C68" s="226">
        <f>SUM(C69:C72)</f>
        <v>0</v>
      </c>
    </row>
    <row r="69" spans="1:3" s="79" customFormat="1" ht="12" customHeight="1">
      <c r="A69" s="353" t="s">
        <v>123</v>
      </c>
      <c r="B69" s="335" t="s">
        <v>299</v>
      </c>
      <c r="C69" s="231"/>
    </row>
    <row r="70" spans="1:3" s="79" customFormat="1" ht="12" customHeight="1">
      <c r="A70" s="354" t="s">
        <v>124</v>
      </c>
      <c r="B70" s="336" t="s">
        <v>300</v>
      </c>
      <c r="C70" s="231"/>
    </row>
    <row r="71" spans="1:3" s="79" customFormat="1" ht="12" customHeight="1">
      <c r="A71" s="354" t="s">
        <v>326</v>
      </c>
      <c r="B71" s="336" t="s">
        <v>301</v>
      </c>
      <c r="C71" s="231"/>
    </row>
    <row r="72" spans="1:3" s="79" customFormat="1" ht="12" customHeight="1" thickBot="1">
      <c r="A72" s="355" t="s">
        <v>327</v>
      </c>
      <c r="B72" s="337" t="s">
        <v>302</v>
      </c>
      <c r="C72" s="231"/>
    </row>
    <row r="73" spans="1:3" s="79" customFormat="1" ht="12" customHeight="1" thickBot="1">
      <c r="A73" s="356" t="s">
        <v>303</v>
      </c>
      <c r="B73" s="221" t="s">
        <v>304</v>
      </c>
      <c r="C73" s="226">
        <f>SUM(C74:C75)</f>
        <v>102513</v>
      </c>
    </row>
    <row r="74" spans="1:3" s="79" customFormat="1" ht="12" customHeight="1">
      <c r="A74" s="353" t="s">
        <v>328</v>
      </c>
      <c r="B74" s="335" t="s">
        <v>305</v>
      </c>
      <c r="C74" s="231">
        <v>102513</v>
      </c>
    </row>
    <row r="75" spans="1:3" s="79" customFormat="1" ht="12" customHeight="1" thickBot="1">
      <c r="A75" s="355" t="s">
        <v>329</v>
      </c>
      <c r="B75" s="337" t="s">
        <v>306</v>
      </c>
      <c r="C75" s="231"/>
    </row>
    <row r="76" spans="1:3" s="78" customFormat="1" ht="12" customHeight="1" thickBot="1">
      <c r="A76" s="356" t="s">
        <v>307</v>
      </c>
      <c r="B76" s="221" t="s">
        <v>308</v>
      </c>
      <c r="C76" s="226">
        <f>SUM(C77:C79)</f>
        <v>0</v>
      </c>
    </row>
    <row r="77" spans="1:3" s="79" customFormat="1" ht="12" customHeight="1">
      <c r="A77" s="353" t="s">
        <v>330</v>
      </c>
      <c r="B77" s="335" t="s">
        <v>472</v>
      </c>
      <c r="C77" s="231"/>
    </row>
    <row r="78" spans="1:3" s="79" customFormat="1" ht="12" customHeight="1">
      <c r="A78" s="354" t="s">
        <v>331</v>
      </c>
      <c r="B78" s="336" t="s">
        <v>309</v>
      </c>
      <c r="C78" s="231"/>
    </row>
    <row r="79" spans="1:3" s="79" customFormat="1" ht="12" customHeight="1" thickBot="1">
      <c r="A79" s="355" t="s">
        <v>332</v>
      </c>
      <c r="B79" s="337" t="s">
        <v>310</v>
      </c>
      <c r="C79" s="231"/>
    </row>
    <row r="80" spans="1:3" s="79" customFormat="1" ht="12" customHeight="1" thickBot="1">
      <c r="A80" s="356" t="s">
        <v>311</v>
      </c>
      <c r="B80" s="221" t="s">
        <v>333</v>
      </c>
      <c r="C80" s="226">
        <f>SUM(C81:C84)</f>
        <v>0</v>
      </c>
    </row>
    <row r="81" spans="1:3" s="79" customFormat="1" ht="12" customHeight="1">
      <c r="A81" s="357" t="s">
        <v>312</v>
      </c>
      <c r="B81" s="335" t="s">
        <v>313</v>
      </c>
      <c r="C81" s="231"/>
    </row>
    <row r="82" spans="1:3" s="79" customFormat="1" ht="12" customHeight="1">
      <c r="A82" s="358" t="s">
        <v>314</v>
      </c>
      <c r="B82" s="336" t="s">
        <v>315</v>
      </c>
      <c r="C82" s="231"/>
    </row>
    <row r="83" spans="1:3" s="79" customFormat="1" ht="12" customHeight="1">
      <c r="A83" s="358" t="s">
        <v>316</v>
      </c>
      <c r="B83" s="336" t="s">
        <v>317</v>
      </c>
      <c r="C83" s="231"/>
    </row>
    <row r="84" spans="1:3" s="78" customFormat="1" ht="12" customHeight="1" thickBot="1">
      <c r="A84" s="359" t="s">
        <v>318</v>
      </c>
      <c r="B84" s="337" t="s">
        <v>319</v>
      </c>
      <c r="C84" s="231"/>
    </row>
    <row r="85" spans="1:3" s="78" customFormat="1" ht="12" customHeight="1" thickBot="1">
      <c r="A85" s="356" t="s">
        <v>320</v>
      </c>
      <c r="B85" s="221" t="s">
        <v>321</v>
      </c>
      <c r="C85" s="382"/>
    </row>
    <row r="86" spans="1:3" s="78" customFormat="1" ht="12" customHeight="1" thickBot="1">
      <c r="A86" s="356" t="s">
        <v>322</v>
      </c>
      <c r="B86" s="343" t="s">
        <v>323</v>
      </c>
      <c r="C86" s="232">
        <f>+C64+C68+C73+C76+C80+C85</f>
        <v>102513</v>
      </c>
    </row>
    <row r="87" spans="1:3" s="78" customFormat="1" ht="12" customHeight="1" thickBot="1">
      <c r="A87" s="360" t="s">
        <v>336</v>
      </c>
      <c r="B87" s="345" t="s">
        <v>452</v>
      </c>
      <c r="C87" s="232">
        <f>+C63+C86</f>
        <v>211088</v>
      </c>
    </row>
    <row r="88" spans="1:3" s="79" customFormat="1" ht="15" customHeight="1">
      <c r="A88" s="190"/>
      <c r="B88" s="191"/>
      <c r="C88" s="297"/>
    </row>
    <row r="89" spans="1:3" ht="13.5" thickBot="1">
      <c r="A89" s="361"/>
      <c r="B89" s="193"/>
      <c r="C89" s="298"/>
    </row>
    <row r="90" spans="1:3" s="62" customFormat="1" ht="16.5" customHeight="1" thickBot="1">
      <c r="A90" s="194"/>
      <c r="B90" s="195" t="s">
        <v>52</v>
      </c>
      <c r="C90" s="299"/>
    </row>
    <row r="91" spans="1:3" s="80" customFormat="1" ht="12" customHeight="1" thickBot="1">
      <c r="A91" s="327" t="s">
        <v>11</v>
      </c>
      <c r="B91" s="26" t="s">
        <v>339</v>
      </c>
      <c r="C91" s="225">
        <f>SUM(C92:C96)</f>
        <v>5083</v>
      </c>
    </row>
    <row r="92" spans="1:3" ht="12" customHeight="1">
      <c r="A92" s="362" t="s">
        <v>79</v>
      </c>
      <c r="B92" s="8" t="s">
        <v>42</v>
      </c>
      <c r="C92" s="227"/>
    </row>
    <row r="93" spans="1:3" ht="12" customHeight="1">
      <c r="A93" s="354" t="s">
        <v>80</v>
      </c>
      <c r="B93" s="6" t="s">
        <v>146</v>
      </c>
      <c r="C93" s="228"/>
    </row>
    <row r="94" spans="1:3" ht="12" customHeight="1">
      <c r="A94" s="354" t="s">
        <v>81</v>
      </c>
      <c r="B94" s="6" t="s">
        <v>114</v>
      </c>
      <c r="C94" s="230">
        <v>4433</v>
      </c>
    </row>
    <row r="95" spans="1:3" ht="12" customHeight="1">
      <c r="A95" s="354" t="s">
        <v>82</v>
      </c>
      <c r="B95" s="9" t="s">
        <v>147</v>
      </c>
      <c r="C95" s="230"/>
    </row>
    <row r="96" spans="1:3" ht="12" customHeight="1">
      <c r="A96" s="354" t="s">
        <v>90</v>
      </c>
      <c r="B96" s="17" t="s">
        <v>148</v>
      </c>
      <c r="C96" s="230">
        <f>SUM(C97:C106)</f>
        <v>650</v>
      </c>
    </row>
    <row r="97" spans="1:3" ht="12" customHeight="1">
      <c r="A97" s="354" t="s">
        <v>83</v>
      </c>
      <c r="B97" s="6" t="s">
        <v>340</v>
      </c>
      <c r="C97" s="230"/>
    </row>
    <row r="98" spans="1:3" ht="12" customHeight="1">
      <c r="A98" s="354" t="s">
        <v>84</v>
      </c>
      <c r="B98" s="90" t="s">
        <v>341</v>
      </c>
      <c r="C98" s="230"/>
    </row>
    <row r="99" spans="1:3" ht="12" customHeight="1">
      <c r="A99" s="354" t="s">
        <v>91</v>
      </c>
      <c r="B99" s="91" t="s">
        <v>342</v>
      </c>
      <c r="C99" s="230"/>
    </row>
    <row r="100" spans="1:3" ht="12" customHeight="1">
      <c r="A100" s="354" t="s">
        <v>92</v>
      </c>
      <c r="B100" s="91" t="s">
        <v>343</v>
      </c>
      <c r="C100" s="230"/>
    </row>
    <row r="101" spans="1:3" ht="12" customHeight="1">
      <c r="A101" s="354" t="s">
        <v>93</v>
      </c>
      <c r="B101" s="90" t="s">
        <v>344</v>
      </c>
      <c r="C101" s="230"/>
    </row>
    <row r="102" spans="1:3" ht="12" customHeight="1">
      <c r="A102" s="354" t="s">
        <v>94</v>
      </c>
      <c r="B102" s="90" t="s">
        <v>345</v>
      </c>
      <c r="C102" s="230"/>
    </row>
    <row r="103" spans="1:3" ht="12" customHeight="1">
      <c r="A103" s="354" t="s">
        <v>96</v>
      </c>
      <c r="B103" s="91" t="s">
        <v>346</v>
      </c>
      <c r="C103" s="230"/>
    </row>
    <row r="104" spans="1:3" ht="12" customHeight="1">
      <c r="A104" s="363" t="s">
        <v>149</v>
      </c>
      <c r="B104" s="92" t="s">
        <v>347</v>
      </c>
      <c r="C104" s="230"/>
    </row>
    <row r="105" spans="1:3" ht="12" customHeight="1">
      <c r="A105" s="354" t="s">
        <v>337</v>
      </c>
      <c r="B105" s="92" t="s">
        <v>348</v>
      </c>
      <c r="C105" s="230"/>
    </row>
    <row r="106" spans="1:3" ht="12" customHeight="1" thickBot="1">
      <c r="A106" s="364" t="s">
        <v>338</v>
      </c>
      <c r="B106" s="93" t="s">
        <v>349</v>
      </c>
      <c r="C106" s="234">
        <v>650</v>
      </c>
    </row>
    <row r="107" spans="1:3" ht="12" customHeight="1" thickBot="1">
      <c r="A107" s="32" t="s">
        <v>12</v>
      </c>
      <c r="B107" s="25" t="s">
        <v>350</v>
      </c>
      <c r="C107" s="226">
        <f>+C108+C110+C112</f>
        <v>206005</v>
      </c>
    </row>
    <row r="108" spans="1:3" ht="12" customHeight="1">
      <c r="A108" s="353" t="s">
        <v>85</v>
      </c>
      <c r="B108" s="6" t="s">
        <v>197</v>
      </c>
      <c r="C108" s="229">
        <v>181005</v>
      </c>
    </row>
    <row r="109" spans="1:3" ht="12" customHeight="1">
      <c r="A109" s="353" t="s">
        <v>86</v>
      </c>
      <c r="B109" s="10" t="s">
        <v>354</v>
      </c>
      <c r="C109" s="229">
        <v>108575</v>
      </c>
    </row>
    <row r="110" spans="1:3" ht="12" customHeight="1">
      <c r="A110" s="353" t="s">
        <v>87</v>
      </c>
      <c r="B110" s="10" t="s">
        <v>150</v>
      </c>
      <c r="C110" s="228"/>
    </row>
    <row r="111" spans="1:3" ht="12" customHeight="1">
      <c r="A111" s="353" t="s">
        <v>88</v>
      </c>
      <c r="B111" s="10" t="s">
        <v>355</v>
      </c>
      <c r="C111" s="219"/>
    </row>
    <row r="112" spans="1:3" ht="12" customHeight="1">
      <c r="A112" s="353" t="s">
        <v>89</v>
      </c>
      <c r="B112" s="223" t="s">
        <v>200</v>
      </c>
      <c r="C112" s="219">
        <f>SUM(C113:C120)</f>
        <v>25000</v>
      </c>
    </row>
    <row r="113" spans="1:3" ht="12" customHeight="1">
      <c r="A113" s="353" t="s">
        <v>95</v>
      </c>
      <c r="B113" s="222" t="s">
        <v>466</v>
      </c>
      <c r="C113" s="219"/>
    </row>
    <row r="114" spans="1:3" ht="12" customHeight="1">
      <c r="A114" s="353" t="s">
        <v>97</v>
      </c>
      <c r="B114" s="331" t="s">
        <v>360</v>
      </c>
      <c r="C114" s="219"/>
    </row>
    <row r="115" spans="1:3" ht="12" customHeight="1">
      <c r="A115" s="353" t="s">
        <v>151</v>
      </c>
      <c r="B115" s="91" t="s">
        <v>343</v>
      </c>
      <c r="C115" s="219"/>
    </row>
    <row r="116" spans="1:3" ht="12" customHeight="1">
      <c r="A116" s="353" t="s">
        <v>152</v>
      </c>
      <c r="B116" s="91" t="s">
        <v>359</v>
      </c>
      <c r="C116" s="219"/>
    </row>
    <row r="117" spans="1:3" ht="12" customHeight="1">
      <c r="A117" s="353" t="s">
        <v>153</v>
      </c>
      <c r="B117" s="91" t="s">
        <v>358</v>
      </c>
      <c r="C117" s="219"/>
    </row>
    <row r="118" spans="1:3" ht="12" customHeight="1">
      <c r="A118" s="353" t="s">
        <v>351</v>
      </c>
      <c r="B118" s="91" t="s">
        <v>346</v>
      </c>
      <c r="C118" s="219"/>
    </row>
    <row r="119" spans="1:3" ht="12" customHeight="1">
      <c r="A119" s="353" t="s">
        <v>352</v>
      </c>
      <c r="B119" s="91" t="s">
        <v>357</v>
      </c>
      <c r="C119" s="219"/>
    </row>
    <row r="120" spans="1:3" ht="12" customHeight="1" thickBot="1">
      <c r="A120" s="363" t="s">
        <v>353</v>
      </c>
      <c r="B120" s="91" t="s">
        <v>356</v>
      </c>
      <c r="C120" s="220">
        <v>25000</v>
      </c>
    </row>
    <row r="121" spans="1:3" ht="12" customHeight="1" thickBot="1">
      <c r="A121" s="32" t="s">
        <v>13</v>
      </c>
      <c r="B121" s="85" t="s">
        <v>361</v>
      </c>
      <c r="C121" s="226">
        <f>+C122+C123</f>
        <v>0</v>
      </c>
    </row>
    <row r="122" spans="1:3" ht="12" customHeight="1">
      <c r="A122" s="353" t="s">
        <v>68</v>
      </c>
      <c r="B122" s="7" t="s">
        <v>54</v>
      </c>
      <c r="C122" s="229"/>
    </row>
    <row r="123" spans="1:3" ht="12" customHeight="1" thickBot="1">
      <c r="A123" s="355" t="s">
        <v>69</v>
      </c>
      <c r="B123" s="10" t="s">
        <v>55</v>
      </c>
      <c r="C123" s="230"/>
    </row>
    <row r="124" spans="1:3" ht="12" customHeight="1" thickBot="1">
      <c r="A124" s="32" t="s">
        <v>14</v>
      </c>
      <c r="B124" s="85" t="s">
        <v>362</v>
      </c>
      <c r="C124" s="226">
        <f>+C91+C107+C121</f>
        <v>211088</v>
      </c>
    </row>
    <row r="125" spans="1:3" ht="12" customHeight="1" thickBot="1">
      <c r="A125" s="32" t="s">
        <v>15</v>
      </c>
      <c r="B125" s="85" t="s">
        <v>363</v>
      </c>
      <c r="C125" s="226">
        <f>+C126+C127+C128</f>
        <v>0</v>
      </c>
    </row>
    <row r="126" spans="1:3" s="80" customFormat="1" ht="12" customHeight="1">
      <c r="A126" s="353" t="s">
        <v>72</v>
      </c>
      <c r="B126" s="7" t="s">
        <v>364</v>
      </c>
      <c r="C126" s="219"/>
    </row>
    <row r="127" spans="1:3" ht="12" customHeight="1">
      <c r="A127" s="353" t="s">
        <v>73</v>
      </c>
      <c r="B127" s="7" t="s">
        <v>365</v>
      </c>
      <c r="C127" s="219"/>
    </row>
    <row r="128" spans="1:3" ht="12" customHeight="1" thickBot="1">
      <c r="A128" s="363" t="s">
        <v>74</v>
      </c>
      <c r="B128" s="5" t="s">
        <v>366</v>
      </c>
      <c r="C128" s="219"/>
    </row>
    <row r="129" spans="1:3" ht="12" customHeight="1" thickBot="1">
      <c r="A129" s="32" t="s">
        <v>16</v>
      </c>
      <c r="B129" s="85" t="s">
        <v>421</v>
      </c>
      <c r="C129" s="226">
        <f>+C130+C131+C132+C133</f>
        <v>0</v>
      </c>
    </row>
    <row r="130" spans="1:3" ht="12" customHeight="1">
      <c r="A130" s="353" t="s">
        <v>75</v>
      </c>
      <c r="B130" s="7" t="s">
        <v>367</v>
      </c>
      <c r="C130" s="219"/>
    </row>
    <row r="131" spans="1:3" ht="12" customHeight="1">
      <c r="A131" s="353" t="s">
        <v>76</v>
      </c>
      <c r="B131" s="7" t="s">
        <v>368</v>
      </c>
      <c r="C131" s="219"/>
    </row>
    <row r="132" spans="1:3" ht="12" customHeight="1">
      <c r="A132" s="353" t="s">
        <v>271</v>
      </c>
      <c r="B132" s="7" t="s">
        <v>369</v>
      </c>
      <c r="C132" s="219"/>
    </row>
    <row r="133" spans="1:3" s="80" customFormat="1" ht="12" customHeight="1" thickBot="1">
      <c r="A133" s="363" t="s">
        <v>272</v>
      </c>
      <c r="B133" s="5" t="s">
        <v>370</v>
      </c>
      <c r="C133" s="219"/>
    </row>
    <row r="134" spans="1:11" ht="12" customHeight="1" thickBot="1">
      <c r="A134" s="32" t="s">
        <v>17</v>
      </c>
      <c r="B134" s="85" t="s">
        <v>371</v>
      </c>
      <c r="C134" s="232">
        <f>+C135+C136+C137+C138</f>
        <v>0</v>
      </c>
      <c r="K134" s="202"/>
    </row>
    <row r="135" spans="1:3" ht="12.75">
      <c r="A135" s="353" t="s">
        <v>77</v>
      </c>
      <c r="B135" s="7" t="s">
        <v>472</v>
      </c>
      <c r="C135" s="219"/>
    </row>
    <row r="136" spans="1:3" ht="12" customHeight="1">
      <c r="A136" s="353" t="s">
        <v>78</v>
      </c>
      <c r="B136" s="7" t="s">
        <v>382</v>
      </c>
      <c r="C136" s="219"/>
    </row>
    <row r="137" spans="1:3" s="80" customFormat="1" ht="12" customHeight="1">
      <c r="A137" s="353" t="s">
        <v>284</v>
      </c>
      <c r="B137" s="7" t="s">
        <v>373</v>
      </c>
      <c r="C137" s="219"/>
    </row>
    <row r="138" spans="1:3" s="80" customFormat="1" ht="12" customHeight="1" thickBot="1">
      <c r="A138" s="363" t="s">
        <v>285</v>
      </c>
      <c r="B138" s="5" t="s">
        <v>374</v>
      </c>
      <c r="C138" s="219"/>
    </row>
    <row r="139" spans="1:3" s="80" customFormat="1" ht="12" customHeight="1" thickBot="1">
      <c r="A139" s="32" t="s">
        <v>18</v>
      </c>
      <c r="B139" s="85" t="s">
        <v>375</v>
      </c>
      <c r="C139" s="235">
        <f>+C140+C141+C142+C143</f>
        <v>0</v>
      </c>
    </row>
    <row r="140" spans="1:3" s="80" customFormat="1" ht="12" customHeight="1">
      <c r="A140" s="353" t="s">
        <v>144</v>
      </c>
      <c r="B140" s="7" t="s">
        <v>376</v>
      </c>
      <c r="C140" s="219"/>
    </row>
    <row r="141" spans="1:3" s="80" customFormat="1" ht="12" customHeight="1">
      <c r="A141" s="353" t="s">
        <v>145</v>
      </c>
      <c r="B141" s="7" t="s">
        <v>377</v>
      </c>
      <c r="C141" s="219"/>
    </row>
    <row r="142" spans="1:3" s="80" customFormat="1" ht="12" customHeight="1">
      <c r="A142" s="353" t="s">
        <v>199</v>
      </c>
      <c r="B142" s="7" t="s">
        <v>378</v>
      </c>
      <c r="C142" s="219"/>
    </row>
    <row r="143" spans="1:3" ht="12.75" customHeight="1" thickBot="1">
      <c r="A143" s="353" t="s">
        <v>287</v>
      </c>
      <c r="B143" s="7" t="s">
        <v>379</v>
      </c>
      <c r="C143" s="219"/>
    </row>
    <row r="144" spans="1:3" ht="12" customHeight="1" thickBot="1">
      <c r="A144" s="32" t="s">
        <v>19</v>
      </c>
      <c r="B144" s="85" t="s">
        <v>380</v>
      </c>
      <c r="C144" s="347">
        <f>+C125+C129+C134+C139</f>
        <v>0</v>
      </c>
    </row>
    <row r="145" spans="1:3" ht="15" customHeight="1" thickBot="1">
      <c r="A145" s="365" t="s">
        <v>20</v>
      </c>
      <c r="B145" s="309" t="s">
        <v>381</v>
      </c>
      <c r="C145" s="347">
        <f>+C124+C144</f>
        <v>211088</v>
      </c>
    </row>
    <row r="146" spans="1:3" ht="13.5" thickBot="1">
      <c r="A146" s="315"/>
      <c r="B146" s="316"/>
      <c r="C146" s="317"/>
    </row>
    <row r="147" spans="1:3" ht="15" customHeight="1" thickBot="1">
      <c r="A147" s="199" t="s">
        <v>173</v>
      </c>
      <c r="B147" s="200"/>
      <c r="C147" s="83">
        <v>0</v>
      </c>
    </row>
    <row r="148" spans="1:3" ht="14.25" customHeight="1" thickBot="1">
      <c r="A148" s="199" t="s">
        <v>174</v>
      </c>
      <c r="B148" s="200"/>
      <c r="C148" s="8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13" sqref="C13"/>
    </sheetView>
  </sheetViews>
  <sheetFormatPr defaultColWidth="9.00390625" defaultRowHeight="12.75"/>
  <cols>
    <col min="1" max="1" width="19.50390625" style="318" customWidth="1"/>
    <col min="2" max="2" width="72.00390625" style="319" customWidth="1"/>
    <col min="3" max="3" width="25.00390625" style="320" customWidth="1"/>
    <col min="4" max="16384" width="9.375" style="2" customWidth="1"/>
  </cols>
  <sheetData>
    <row r="1" spans="1:3" s="1" customFormat="1" ht="16.5" customHeight="1" thickBot="1">
      <c r="A1" s="176"/>
      <c r="B1" s="178"/>
      <c r="C1" s="201" t="s">
        <v>429</v>
      </c>
    </row>
    <row r="2" spans="1:3" s="76" customFormat="1" ht="21" customHeight="1">
      <c r="A2" s="325" t="s">
        <v>59</v>
      </c>
      <c r="B2" s="287" t="s">
        <v>193</v>
      </c>
      <c r="C2" s="289" t="s">
        <v>46</v>
      </c>
    </row>
    <row r="3" spans="1:3" s="76" customFormat="1" ht="16.5" thickBot="1">
      <c r="A3" s="179" t="s">
        <v>170</v>
      </c>
      <c r="B3" s="288" t="s">
        <v>469</v>
      </c>
      <c r="C3" s="290">
        <v>4</v>
      </c>
    </row>
    <row r="4" spans="1:3" s="77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291" t="s">
        <v>49</v>
      </c>
    </row>
    <row r="6" spans="1:3" s="62" customFormat="1" ht="12.75" customHeight="1" thickBot="1">
      <c r="A6" s="149">
        <v>1</v>
      </c>
      <c r="B6" s="150">
        <v>2</v>
      </c>
      <c r="C6" s="151">
        <v>3</v>
      </c>
    </row>
    <row r="7" spans="1:3" s="62" customFormat="1" ht="15.75" customHeight="1" thickBot="1">
      <c r="A7" s="184"/>
      <c r="B7" s="185" t="s">
        <v>50</v>
      </c>
      <c r="C7" s="292"/>
    </row>
    <row r="8" spans="1:3" s="62" customFormat="1" ht="12" customHeight="1" thickBot="1">
      <c r="A8" s="32" t="s">
        <v>11</v>
      </c>
      <c r="B8" s="19" t="s">
        <v>227</v>
      </c>
      <c r="C8" s="226">
        <f>+C9+C10+C11+C12+C13+C14</f>
        <v>0</v>
      </c>
    </row>
    <row r="9" spans="1:3" s="78" customFormat="1" ht="12" customHeight="1">
      <c r="A9" s="353" t="s">
        <v>79</v>
      </c>
      <c r="B9" s="335" t="s">
        <v>228</v>
      </c>
      <c r="C9" s="229"/>
    </row>
    <row r="10" spans="1:3" s="79" customFormat="1" ht="12" customHeight="1">
      <c r="A10" s="354" t="s">
        <v>80</v>
      </c>
      <c r="B10" s="336" t="s">
        <v>229</v>
      </c>
      <c r="C10" s="228"/>
    </row>
    <row r="11" spans="1:3" s="79" customFormat="1" ht="12" customHeight="1">
      <c r="A11" s="354" t="s">
        <v>81</v>
      </c>
      <c r="B11" s="336" t="s">
        <v>230</v>
      </c>
      <c r="C11" s="228"/>
    </row>
    <row r="12" spans="1:3" s="79" customFormat="1" ht="12" customHeight="1">
      <c r="A12" s="354" t="s">
        <v>82</v>
      </c>
      <c r="B12" s="336" t="s">
        <v>231</v>
      </c>
      <c r="C12" s="228"/>
    </row>
    <row r="13" spans="1:3" s="79" customFormat="1" ht="12" customHeight="1">
      <c r="A13" s="354" t="s">
        <v>122</v>
      </c>
      <c r="B13" s="336" t="s">
        <v>232</v>
      </c>
      <c r="C13" s="379"/>
    </row>
    <row r="14" spans="1:3" s="78" customFormat="1" ht="12" customHeight="1" thickBot="1">
      <c r="A14" s="355" t="s">
        <v>83</v>
      </c>
      <c r="B14" s="337" t="s">
        <v>233</v>
      </c>
      <c r="C14" s="380"/>
    </row>
    <row r="15" spans="1:3" s="78" customFormat="1" ht="12" customHeight="1" thickBot="1">
      <c r="A15" s="32" t="s">
        <v>12</v>
      </c>
      <c r="B15" s="221" t="s">
        <v>234</v>
      </c>
      <c r="C15" s="226">
        <f>+C16+C17+C18+C19+C20</f>
        <v>0</v>
      </c>
    </row>
    <row r="16" spans="1:3" s="78" customFormat="1" ht="12" customHeight="1">
      <c r="A16" s="353" t="s">
        <v>85</v>
      </c>
      <c r="B16" s="335" t="s">
        <v>235</v>
      </c>
      <c r="C16" s="229"/>
    </row>
    <row r="17" spans="1:3" s="78" customFormat="1" ht="12" customHeight="1">
      <c r="A17" s="354" t="s">
        <v>86</v>
      </c>
      <c r="B17" s="336" t="s">
        <v>236</v>
      </c>
      <c r="C17" s="228"/>
    </row>
    <row r="18" spans="1:3" s="78" customFormat="1" ht="12" customHeight="1">
      <c r="A18" s="354" t="s">
        <v>87</v>
      </c>
      <c r="B18" s="336" t="s">
        <v>460</v>
      </c>
      <c r="C18" s="228"/>
    </row>
    <row r="19" spans="1:3" s="78" customFormat="1" ht="12" customHeight="1">
      <c r="A19" s="354" t="s">
        <v>88</v>
      </c>
      <c r="B19" s="336" t="s">
        <v>461</v>
      </c>
      <c r="C19" s="228"/>
    </row>
    <row r="20" spans="1:3" s="78" customFormat="1" ht="12" customHeight="1">
      <c r="A20" s="354" t="s">
        <v>89</v>
      </c>
      <c r="B20" s="336" t="s">
        <v>237</v>
      </c>
      <c r="C20" s="228"/>
    </row>
    <row r="21" spans="1:3" s="79" customFormat="1" ht="12" customHeight="1" thickBot="1">
      <c r="A21" s="355" t="s">
        <v>95</v>
      </c>
      <c r="B21" s="337" t="s">
        <v>238</v>
      </c>
      <c r="C21" s="230"/>
    </row>
    <row r="22" spans="1:3" s="79" customFormat="1" ht="12" customHeight="1" thickBot="1">
      <c r="A22" s="32" t="s">
        <v>13</v>
      </c>
      <c r="B22" s="19" t="s">
        <v>239</v>
      </c>
      <c r="C22" s="226">
        <f>+C23+C24+C25+C26+C27</f>
        <v>0</v>
      </c>
    </row>
    <row r="23" spans="1:3" s="79" customFormat="1" ht="12" customHeight="1">
      <c r="A23" s="353" t="s">
        <v>68</v>
      </c>
      <c r="B23" s="335" t="s">
        <v>240</v>
      </c>
      <c r="C23" s="229"/>
    </row>
    <row r="24" spans="1:3" s="78" customFormat="1" ht="12" customHeight="1">
      <c r="A24" s="354" t="s">
        <v>69</v>
      </c>
      <c r="B24" s="336" t="s">
        <v>241</v>
      </c>
      <c r="C24" s="228"/>
    </row>
    <row r="25" spans="1:3" s="79" customFormat="1" ht="12" customHeight="1">
      <c r="A25" s="354" t="s">
        <v>70</v>
      </c>
      <c r="B25" s="336" t="s">
        <v>462</v>
      </c>
      <c r="C25" s="228"/>
    </row>
    <row r="26" spans="1:3" s="79" customFormat="1" ht="12" customHeight="1">
      <c r="A26" s="354" t="s">
        <v>71</v>
      </c>
      <c r="B26" s="336" t="s">
        <v>463</v>
      </c>
      <c r="C26" s="228"/>
    </row>
    <row r="27" spans="1:3" s="79" customFormat="1" ht="12" customHeight="1">
      <c r="A27" s="354" t="s">
        <v>134</v>
      </c>
      <c r="B27" s="336" t="s">
        <v>242</v>
      </c>
      <c r="C27" s="228"/>
    </row>
    <row r="28" spans="1:3" s="79" customFormat="1" ht="12" customHeight="1" thickBot="1">
      <c r="A28" s="355" t="s">
        <v>135</v>
      </c>
      <c r="B28" s="337" t="s">
        <v>243</v>
      </c>
      <c r="C28" s="230"/>
    </row>
    <row r="29" spans="1:3" s="79" customFormat="1" ht="12" customHeight="1" thickBot="1">
      <c r="A29" s="32" t="s">
        <v>136</v>
      </c>
      <c r="B29" s="19" t="s">
        <v>244</v>
      </c>
      <c r="C29" s="232">
        <f>+C30+C33+C34+C35</f>
        <v>0</v>
      </c>
    </row>
    <row r="30" spans="1:3" s="79" customFormat="1" ht="12" customHeight="1">
      <c r="A30" s="353" t="s">
        <v>245</v>
      </c>
      <c r="B30" s="335" t="s">
        <v>251</v>
      </c>
      <c r="C30" s="330">
        <f>+C31+C32</f>
        <v>0</v>
      </c>
    </row>
    <row r="31" spans="1:3" s="79" customFormat="1" ht="12" customHeight="1">
      <c r="A31" s="354" t="s">
        <v>246</v>
      </c>
      <c r="B31" s="336" t="s">
        <v>252</v>
      </c>
      <c r="C31" s="228"/>
    </row>
    <row r="32" spans="1:3" s="79" customFormat="1" ht="12" customHeight="1">
      <c r="A32" s="354" t="s">
        <v>247</v>
      </c>
      <c r="B32" s="336" t="s">
        <v>253</v>
      </c>
      <c r="C32" s="228"/>
    </row>
    <row r="33" spans="1:3" s="79" customFormat="1" ht="12" customHeight="1">
      <c r="A33" s="354" t="s">
        <v>248</v>
      </c>
      <c r="B33" s="336" t="s">
        <v>254</v>
      </c>
      <c r="C33" s="228"/>
    </row>
    <row r="34" spans="1:3" s="79" customFormat="1" ht="12" customHeight="1">
      <c r="A34" s="354" t="s">
        <v>249</v>
      </c>
      <c r="B34" s="336" t="s">
        <v>255</v>
      </c>
      <c r="C34" s="228"/>
    </row>
    <row r="35" spans="1:3" s="79" customFormat="1" ht="12" customHeight="1" thickBot="1">
      <c r="A35" s="355" t="s">
        <v>250</v>
      </c>
      <c r="B35" s="337" t="s">
        <v>256</v>
      </c>
      <c r="C35" s="230"/>
    </row>
    <row r="36" spans="1:3" s="79" customFormat="1" ht="12" customHeight="1" thickBot="1">
      <c r="A36" s="32" t="s">
        <v>15</v>
      </c>
      <c r="B36" s="19" t="s">
        <v>257</v>
      </c>
      <c r="C36" s="226">
        <f>SUM(C37:C46)</f>
        <v>0</v>
      </c>
    </row>
    <row r="37" spans="1:3" s="79" customFormat="1" ht="12" customHeight="1">
      <c r="A37" s="353" t="s">
        <v>72</v>
      </c>
      <c r="B37" s="335" t="s">
        <v>260</v>
      </c>
      <c r="C37" s="229"/>
    </row>
    <row r="38" spans="1:3" s="79" customFormat="1" ht="12" customHeight="1">
      <c r="A38" s="354" t="s">
        <v>73</v>
      </c>
      <c r="B38" s="336" t="s">
        <v>261</v>
      </c>
      <c r="C38" s="228"/>
    </row>
    <row r="39" spans="1:3" s="79" customFormat="1" ht="12" customHeight="1">
      <c r="A39" s="354" t="s">
        <v>74</v>
      </c>
      <c r="B39" s="336" t="s">
        <v>262</v>
      </c>
      <c r="C39" s="228"/>
    </row>
    <row r="40" spans="1:3" s="79" customFormat="1" ht="12" customHeight="1">
      <c r="A40" s="354" t="s">
        <v>138</v>
      </c>
      <c r="B40" s="336" t="s">
        <v>263</v>
      </c>
      <c r="C40" s="228"/>
    </row>
    <row r="41" spans="1:3" s="79" customFormat="1" ht="12" customHeight="1">
      <c r="A41" s="354" t="s">
        <v>139</v>
      </c>
      <c r="B41" s="336" t="s">
        <v>264</v>
      </c>
      <c r="C41" s="228"/>
    </row>
    <row r="42" spans="1:3" s="79" customFormat="1" ht="12" customHeight="1">
      <c r="A42" s="354" t="s">
        <v>140</v>
      </c>
      <c r="B42" s="336" t="s">
        <v>265</v>
      </c>
      <c r="C42" s="228"/>
    </row>
    <row r="43" spans="1:3" s="79" customFormat="1" ht="12" customHeight="1">
      <c r="A43" s="354" t="s">
        <v>141</v>
      </c>
      <c r="B43" s="336" t="s">
        <v>266</v>
      </c>
      <c r="C43" s="228"/>
    </row>
    <row r="44" spans="1:3" s="79" customFormat="1" ht="12" customHeight="1">
      <c r="A44" s="354" t="s">
        <v>142</v>
      </c>
      <c r="B44" s="336" t="s">
        <v>267</v>
      </c>
      <c r="C44" s="228"/>
    </row>
    <row r="45" spans="1:3" s="79" customFormat="1" ht="12" customHeight="1">
      <c r="A45" s="354" t="s">
        <v>258</v>
      </c>
      <c r="B45" s="336" t="s">
        <v>268</v>
      </c>
      <c r="C45" s="231"/>
    </row>
    <row r="46" spans="1:3" s="79" customFormat="1" ht="12" customHeight="1" thickBot="1">
      <c r="A46" s="355" t="s">
        <v>259</v>
      </c>
      <c r="B46" s="337" t="s">
        <v>269</v>
      </c>
      <c r="C46" s="324"/>
    </row>
    <row r="47" spans="1:3" s="79" customFormat="1" ht="12" customHeight="1" thickBot="1">
      <c r="A47" s="32" t="s">
        <v>16</v>
      </c>
      <c r="B47" s="19" t="s">
        <v>270</v>
      </c>
      <c r="C47" s="226">
        <f>SUM(C48:C52)</f>
        <v>0</v>
      </c>
    </row>
    <row r="48" spans="1:3" s="79" customFormat="1" ht="12" customHeight="1">
      <c r="A48" s="353" t="s">
        <v>75</v>
      </c>
      <c r="B48" s="335" t="s">
        <v>274</v>
      </c>
      <c r="C48" s="381"/>
    </row>
    <row r="49" spans="1:3" s="79" customFormat="1" ht="12" customHeight="1">
      <c r="A49" s="354" t="s">
        <v>76</v>
      </c>
      <c r="B49" s="336" t="s">
        <v>275</v>
      </c>
      <c r="C49" s="231"/>
    </row>
    <row r="50" spans="1:3" s="79" customFormat="1" ht="12" customHeight="1">
      <c r="A50" s="354" t="s">
        <v>271</v>
      </c>
      <c r="B50" s="336" t="s">
        <v>276</v>
      </c>
      <c r="C50" s="231"/>
    </row>
    <row r="51" spans="1:3" s="79" customFormat="1" ht="12" customHeight="1">
      <c r="A51" s="354" t="s">
        <v>272</v>
      </c>
      <c r="B51" s="336" t="s">
        <v>277</v>
      </c>
      <c r="C51" s="231"/>
    </row>
    <row r="52" spans="1:3" s="79" customFormat="1" ht="12" customHeight="1" thickBot="1">
      <c r="A52" s="355" t="s">
        <v>273</v>
      </c>
      <c r="B52" s="337" t="s">
        <v>278</v>
      </c>
      <c r="C52" s="324"/>
    </row>
    <row r="53" spans="1:3" s="79" customFormat="1" ht="12" customHeight="1" thickBot="1">
      <c r="A53" s="32" t="s">
        <v>143</v>
      </c>
      <c r="B53" s="19" t="s">
        <v>279</v>
      </c>
      <c r="C53" s="226">
        <f>SUM(C54:C56)</f>
        <v>0</v>
      </c>
    </row>
    <row r="54" spans="1:3" s="79" customFormat="1" ht="12" customHeight="1">
      <c r="A54" s="353" t="s">
        <v>77</v>
      </c>
      <c r="B54" s="335" t="s">
        <v>280</v>
      </c>
      <c r="C54" s="229"/>
    </row>
    <row r="55" spans="1:3" s="79" customFormat="1" ht="12" customHeight="1">
      <c r="A55" s="354" t="s">
        <v>78</v>
      </c>
      <c r="B55" s="336" t="s">
        <v>464</v>
      </c>
      <c r="C55" s="228"/>
    </row>
    <row r="56" spans="1:3" s="79" customFormat="1" ht="12" customHeight="1">
      <c r="A56" s="354" t="s">
        <v>284</v>
      </c>
      <c r="B56" s="336" t="s">
        <v>282</v>
      </c>
      <c r="C56" s="228"/>
    </row>
    <row r="57" spans="1:3" s="79" customFormat="1" ht="12" customHeight="1" thickBot="1">
      <c r="A57" s="355" t="s">
        <v>285</v>
      </c>
      <c r="B57" s="337" t="s">
        <v>283</v>
      </c>
      <c r="C57" s="230"/>
    </row>
    <row r="58" spans="1:3" s="79" customFormat="1" ht="12" customHeight="1" thickBot="1">
      <c r="A58" s="32" t="s">
        <v>18</v>
      </c>
      <c r="B58" s="221" t="s">
        <v>286</v>
      </c>
      <c r="C58" s="226">
        <f>SUM(C59:C61)</f>
        <v>0</v>
      </c>
    </row>
    <row r="59" spans="1:3" s="79" customFormat="1" ht="12" customHeight="1">
      <c r="A59" s="353" t="s">
        <v>144</v>
      </c>
      <c r="B59" s="335" t="s">
        <v>288</v>
      </c>
      <c r="C59" s="231"/>
    </row>
    <row r="60" spans="1:3" s="79" customFormat="1" ht="12" customHeight="1">
      <c r="A60" s="354" t="s">
        <v>145</v>
      </c>
      <c r="B60" s="336" t="s">
        <v>465</v>
      </c>
      <c r="C60" s="231"/>
    </row>
    <row r="61" spans="1:3" s="79" customFormat="1" ht="12" customHeight="1">
      <c r="A61" s="354" t="s">
        <v>199</v>
      </c>
      <c r="B61" s="336" t="s">
        <v>289</v>
      </c>
      <c r="C61" s="231"/>
    </row>
    <row r="62" spans="1:3" s="79" customFormat="1" ht="12" customHeight="1" thickBot="1">
      <c r="A62" s="355" t="s">
        <v>287</v>
      </c>
      <c r="B62" s="337" t="s">
        <v>290</v>
      </c>
      <c r="C62" s="231"/>
    </row>
    <row r="63" spans="1:3" s="79" customFormat="1" ht="12" customHeight="1" thickBot="1">
      <c r="A63" s="32" t="s">
        <v>19</v>
      </c>
      <c r="B63" s="19" t="s">
        <v>291</v>
      </c>
      <c r="C63" s="232">
        <f>+C8+C15+C22+C29+C36+C47+C53+C58</f>
        <v>0</v>
      </c>
    </row>
    <row r="64" spans="1:3" s="79" customFormat="1" ht="12" customHeight="1" thickBot="1">
      <c r="A64" s="356" t="s">
        <v>422</v>
      </c>
      <c r="B64" s="221" t="s">
        <v>293</v>
      </c>
      <c r="C64" s="226">
        <f>SUM(C65:C67)</f>
        <v>0</v>
      </c>
    </row>
    <row r="65" spans="1:3" s="79" customFormat="1" ht="12" customHeight="1">
      <c r="A65" s="353" t="s">
        <v>325</v>
      </c>
      <c r="B65" s="335" t="s">
        <v>294</v>
      </c>
      <c r="C65" s="231"/>
    </row>
    <row r="66" spans="1:3" s="79" customFormat="1" ht="12" customHeight="1">
      <c r="A66" s="354" t="s">
        <v>334</v>
      </c>
      <c r="B66" s="336" t="s">
        <v>295</v>
      </c>
      <c r="C66" s="231"/>
    </row>
    <row r="67" spans="1:3" s="79" customFormat="1" ht="12" customHeight="1" thickBot="1">
      <c r="A67" s="355" t="s">
        <v>335</v>
      </c>
      <c r="B67" s="339" t="s">
        <v>296</v>
      </c>
      <c r="C67" s="231"/>
    </row>
    <row r="68" spans="1:3" s="79" customFormat="1" ht="12" customHeight="1" thickBot="1">
      <c r="A68" s="356" t="s">
        <v>297</v>
      </c>
      <c r="B68" s="221" t="s">
        <v>298</v>
      </c>
      <c r="C68" s="226">
        <f>SUM(C69:C72)</f>
        <v>0</v>
      </c>
    </row>
    <row r="69" spans="1:3" s="79" customFormat="1" ht="12" customHeight="1">
      <c r="A69" s="353" t="s">
        <v>123</v>
      </c>
      <c r="B69" s="335" t="s">
        <v>299</v>
      </c>
      <c r="C69" s="231"/>
    </row>
    <row r="70" spans="1:3" s="79" customFormat="1" ht="12" customHeight="1">
      <c r="A70" s="354" t="s">
        <v>124</v>
      </c>
      <c r="B70" s="336" t="s">
        <v>300</v>
      </c>
      <c r="C70" s="231"/>
    </row>
    <row r="71" spans="1:3" s="79" customFormat="1" ht="12" customHeight="1">
      <c r="A71" s="354" t="s">
        <v>326</v>
      </c>
      <c r="B71" s="336" t="s">
        <v>301</v>
      </c>
      <c r="C71" s="231"/>
    </row>
    <row r="72" spans="1:3" s="79" customFormat="1" ht="12" customHeight="1" thickBot="1">
      <c r="A72" s="355" t="s">
        <v>327</v>
      </c>
      <c r="B72" s="337" t="s">
        <v>302</v>
      </c>
      <c r="C72" s="231"/>
    </row>
    <row r="73" spans="1:3" s="79" customFormat="1" ht="12" customHeight="1" thickBot="1">
      <c r="A73" s="356" t="s">
        <v>303</v>
      </c>
      <c r="B73" s="221" t="s">
        <v>304</v>
      </c>
      <c r="C73" s="226">
        <f>SUM(C74:C75)</f>
        <v>0</v>
      </c>
    </row>
    <row r="74" spans="1:3" s="79" customFormat="1" ht="12" customHeight="1">
      <c r="A74" s="353" t="s">
        <v>328</v>
      </c>
      <c r="B74" s="335" t="s">
        <v>305</v>
      </c>
      <c r="C74" s="231"/>
    </row>
    <row r="75" spans="1:3" s="79" customFormat="1" ht="12" customHeight="1" thickBot="1">
      <c r="A75" s="355" t="s">
        <v>329</v>
      </c>
      <c r="B75" s="337" t="s">
        <v>306</v>
      </c>
      <c r="C75" s="231"/>
    </row>
    <row r="76" spans="1:3" s="78" customFormat="1" ht="12" customHeight="1" thickBot="1">
      <c r="A76" s="356" t="s">
        <v>307</v>
      </c>
      <c r="B76" s="221" t="s">
        <v>308</v>
      </c>
      <c r="C76" s="226">
        <f>SUM(C77:C79)</f>
        <v>0</v>
      </c>
    </row>
    <row r="77" spans="1:3" s="79" customFormat="1" ht="12" customHeight="1">
      <c r="A77" s="353" t="s">
        <v>330</v>
      </c>
      <c r="B77" s="335" t="s">
        <v>472</v>
      </c>
      <c r="C77" s="231"/>
    </row>
    <row r="78" spans="1:3" s="79" customFormat="1" ht="12" customHeight="1">
      <c r="A78" s="354" t="s">
        <v>331</v>
      </c>
      <c r="B78" s="336" t="s">
        <v>309</v>
      </c>
      <c r="C78" s="231"/>
    </row>
    <row r="79" spans="1:3" s="79" customFormat="1" ht="12" customHeight="1" thickBot="1">
      <c r="A79" s="355" t="s">
        <v>332</v>
      </c>
      <c r="B79" s="337" t="s">
        <v>310</v>
      </c>
      <c r="C79" s="231"/>
    </row>
    <row r="80" spans="1:3" s="79" customFormat="1" ht="12" customHeight="1" thickBot="1">
      <c r="A80" s="356" t="s">
        <v>311</v>
      </c>
      <c r="B80" s="221" t="s">
        <v>333</v>
      </c>
      <c r="C80" s="226">
        <f>SUM(C81:C84)</f>
        <v>0</v>
      </c>
    </row>
    <row r="81" spans="1:3" s="79" customFormat="1" ht="12" customHeight="1">
      <c r="A81" s="357" t="s">
        <v>312</v>
      </c>
      <c r="B81" s="335" t="s">
        <v>313</v>
      </c>
      <c r="C81" s="231"/>
    </row>
    <row r="82" spans="1:3" s="79" customFormat="1" ht="12" customHeight="1">
      <c r="A82" s="358" t="s">
        <v>314</v>
      </c>
      <c r="B82" s="336" t="s">
        <v>315</v>
      </c>
      <c r="C82" s="231"/>
    </row>
    <row r="83" spans="1:3" s="79" customFormat="1" ht="12" customHeight="1">
      <c r="A83" s="358" t="s">
        <v>316</v>
      </c>
      <c r="B83" s="336" t="s">
        <v>317</v>
      </c>
      <c r="C83" s="231"/>
    </row>
    <row r="84" spans="1:3" s="78" customFormat="1" ht="12" customHeight="1" thickBot="1">
      <c r="A84" s="359" t="s">
        <v>318</v>
      </c>
      <c r="B84" s="337" t="s">
        <v>319</v>
      </c>
      <c r="C84" s="231"/>
    </row>
    <row r="85" spans="1:3" s="78" customFormat="1" ht="12" customHeight="1" thickBot="1">
      <c r="A85" s="356" t="s">
        <v>320</v>
      </c>
      <c r="B85" s="221" t="s">
        <v>321</v>
      </c>
      <c r="C85" s="382"/>
    </row>
    <row r="86" spans="1:3" s="78" customFormat="1" ht="12" customHeight="1" thickBot="1">
      <c r="A86" s="356" t="s">
        <v>322</v>
      </c>
      <c r="B86" s="343" t="s">
        <v>323</v>
      </c>
      <c r="C86" s="232">
        <f>+C64+C68+C73+C76+C80+C85</f>
        <v>0</v>
      </c>
    </row>
    <row r="87" spans="1:3" s="78" customFormat="1" ht="12" customHeight="1" thickBot="1">
      <c r="A87" s="360" t="s">
        <v>336</v>
      </c>
      <c r="B87" s="345" t="s">
        <v>452</v>
      </c>
      <c r="C87" s="232">
        <f>+C63+C86</f>
        <v>0</v>
      </c>
    </row>
    <row r="88" spans="1:3" s="79" customFormat="1" ht="15" customHeight="1">
      <c r="A88" s="190"/>
      <c r="B88" s="191"/>
      <c r="C88" s="297"/>
    </row>
    <row r="89" spans="1:3" ht="13.5" thickBot="1">
      <c r="A89" s="361"/>
      <c r="B89" s="193"/>
      <c r="C89" s="298"/>
    </row>
    <row r="90" spans="1:3" s="62" customFormat="1" ht="16.5" customHeight="1" thickBot="1">
      <c r="A90" s="194"/>
      <c r="B90" s="195" t="s">
        <v>52</v>
      </c>
      <c r="C90" s="299"/>
    </row>
    <row r="91" spans="1:3" s="80" customFormat="1" ht="12" customHeight="1" thickBot="1">
      <c r="A91" s="327" t="s">
        <v>11</v>
      </c>
      <c r="B91" s="26" t="s">
        <v>339</v>
      </c>
      <c r="C91" s="225">
        <f>SUM(C92:C96)</f>
        <v>0</v>
      </c>
    </row>
    <row r="92" spans="1:3" ht="12" customHeight="1">
      <c r="A92" s="362" t="s">
        <v>79</v>
      </c>
      <c r="B92" s="8" t="s">
        <v>42</v>
      </c>
      <c r="C92" s="227"/>
    </row>
    <row r="93" spans="1:3" ht="12" customHeight="1">
      <c r="A93" s="354" t="s">
        <v>80</v>
      </c>
      <c r="B93" s="6" t="s">
        <v>146</v>
      </c>
      <c r="C93" s="228"/>
    </row>
    <row r="94" spans="1:3" ht="12" customHeight="1">
      <c r="A94" s="354" t="s">
        <v>81</v>
      </c>
      <c r="B94" s="6" t="s">
        <v>114</v>
      </c>
      <c r="C94" s="230"/>
    </row>
    <row r="95" spans="1:3" ht="12" customHeight="1">
      <c r="A95" s="354" t="s">
        <v>82</v>
      </c>
      <c r="B95" s="9" t="s">
        <v>147</v>
      </c>
      <c r="C95" s="230"/>
    </row>
    <row r="96" spans="1:3" ht="12" customHeight="1">
      <c r="A96" s="354" t="s">
        <v>90</v>
      </c>
      <c r="B96" s="17" t="s">
        <v>148</v>
      </c>
      <c r="C96" s="230"/>
    </row>
    <row r="97" spans="1:3" ht="12" customHeight="1">
      <c r="A97" s="354" t="s">
        <v>83</v>
      </c>
      <c r="B97" s="6" t="s">
        <v>340</v>
      </c>
      <c r="C97" s="230"/>
    </row>
    <row r="98" spans="1:3" ht="12" customHeight="1">
      <c r="A98" s="354" t="s">
        <v>84</v>
      </c>
      <c r="B98" s="90" t="s">
        <v>341</v>
      </c>
      <c r="C98" s="230"/>
    </row>
    <row r="99" spans="1:3" ht="12" customHeight="1">
      <c r="A99" s="354" t="s">
        <v>91</v>
      </c>
      <c r="B99" s="91" t="s">
        <v>342</v>
      </c>
      <c r="C99" s="230"/>
    </row>
    <row r="100" spans="1:3" ht="12" customHeight="1">
      <c r="A100" s="354" t="s">
        <v>92</v>
      </c>
      <c r="B100" s="91" t="s">
        <v>343</v>
      </c>
      <c r="C100" s="230"/>
    </row>
    <row r="101" spans="1:3" ht="12" customHeight="1">
      <c r="A101" s="354" t="s">
        <v>93</v>
      </c>
      <c r="B101" s="90" t="s">
        <v>344</v>
      </c>
      <c r="C101" s="230"/>
    </row>
    <row r="102" spans="1:3" ht="12" customHeight="1">
      <c r="A102" s="354" t="s">
        <v>94</v>
      </c>
      <c r="B102" s="90" t="s">
        <v>345</v>
      </c>
      <c r="C102" s="230"/>
    </row>
    <row r="103" spans="1:3" ht="12" customHeight="1">
      <c r="A103" s="354" t="s">
        <v>96</v>
      </c>
      <c r="B103" s="91" t="s">
        <v>346</v>
      </c>
      <c r="C103" s="230"/>
    </row>
    <row r="104" spans="1:3" ht="12" customHeight="1">
      <c r="A104" s="363" t="s">
        <v>149</v>
      </c>
      <c r="B104" s="92" t="s">
        <v>347</v>
      </c>
      <c r="C104" s="230"/>
    </row>
    <row r="105" spans="1:3" ht="12" customHeight="1">
      <c r="A105" s="354" t="s">
        <v>337</v>
      </c>
      <c r="B105" s="92" t="s">
        <v>348</v>
      </c>
      <c r="C105" s="230"/>
    </row>
    <row r="106" spans="1:3" ht="12" customHeight="1" thickBot="1">
      <c r="A106" s="364" t="s">
        <v>338</v>
      </c>
      <c r="B106" s="93" t="s">
        <v>349</v>
      </c>
      <c r="C106" s="234"/>
    </row>
    <row r="107" spans="1:3" ht="12" customHeight="1" thickBot="1">
      <c r="A107" s="32" t="s">
        <v>12</v>
      </c>
      <c r="B107" s="25" t="s">
        <v>350</v>
      </c>
      <c r="C107" s="226">
        <f>+C108+C110+C112</f>
        <v>0</v>
      </c>
    </row>
    <row r="108" spans="1:3" ht="12" customHeight="1">
      <c r="A108" s="353" t="s">
        <v>85</v>
      </c>
      <c r="B108" s="6" t="s">
        <v>197</v>
      </c>
      <c r="C108" s="229"/>
    </row>
    <row r="109" spans="1:3" ht="12" customHeight="1">
      <c r="A109" s="353" t="s">
        <v>86</v>
      </c>
      <c r="B109" s="10" t="s">
        <v>354</v>
      </c>
      <c r="C109" s="229"/>
    </row>
    <row r="110" spans="1:3" ht="12" customHeight="1">
      <c r="A110" s="353" t="s">
        <v>87</v>
      </c>
      <c r="B110" s="10" t="s">
        <v>150</v>
      </c>
      <c r="C110" s="228"/>
    </row>
    <row r="111" spans="1:3" ht="12" customHeight="1">
      <c r="A111" s="353" t="s">
        <v>88</v>
      </c>
      <c r="B111" s="10" t="s">
        <v>355</v>
      </c>
      <c r="C111" s="219"/>
    </row>
    <row r="112" spans="1:3" ht="12" customHeight="1">
      <c r="A112" s="353" t="s">
        <v>89</v>
      </c>
      <c r="B112" s="223" t="s">
        <v>200</v>
      </c>
      <c r="C112" s="219"/>
    </row>
    <row r="113" spans="1:3" ht="12" customHeight="1">
      <c r="A113" s="353" t="s">
        <v>95</v>
      </c>
      <c r="B113" s="222" t="s">
        <v>466</v>
      </c>
      <c r="C113" s="219"/>
    </row>
    <row r="114" spans="1:3" ht="12" customHeight="1">
      <c r="A114" s="353" t="s">
        <v>97</v>
      </c>
      <c r="B114" s="331" t="s">
        <v>360</v>
      </c>
      <c r="C114" s="219"/>
    </row>
    <row r="115" spans="1:3" ht="12" customHeight="1">
      <c r="A115" s="353" t="s">
        <v>151</v>
      </c>
      <c r="B115" s="91" t="s">
        <v>343</v>
      </c>
      <c r="C115" s="219"/>
    </row>
    <row r="116" spans="1:3" ht="12" customHeight="1">
      <c r="A116" s="353" t="s">
        <v>152</v>
      </c>
      <c r="B116" s="91" t="s">
        <v>359</v>
      </c>
      <c r="C116" s="219"/>
    </row>
    <row r="117" spans="1:3" ht="12" customHeight="1">
      <c r="A117" s="353" t="s">
        <v>153</v>
      </c>
      <c r="B117" s="91" t="s">
        <v>358</v>
      </c>
      <c r="C117" s="219"/>
    </row>
    <row r="118" spans="1:3" ht="12" customHeight="1">
      <c r="A118" s="353" t="s">
        <v>351</v>
      </c>
      <c r="B118" s="91" t="s">
        <v>346</v>
      </c>
      <c r="C118" s="219"/>
    </row>
    <row r="119" spans="1:3" ht="12" customHeight="1">
      <c r="A119" s="353" t="s">
        <v>352</v>
      </c>
      <c r="B119" s="91" t="s">
        <v>357</v>
      </c>
      <c r="C119" s="219"/>
    </row>
    <row r="120" spans="1:3" ht="12" customHeight="1" thickBot="1">
      <c r="A120" s="363" t="s">
        <v>353</v>
      </c>
      <c r="B120" s="91" t="s">
        <v>356</v>
      </c>
      <c r="C120" s="220"/>
    </row>
    <row r="121" spans="1:3" ht="12" customHeight="1" thickBot="1">
      <c r="A121" s="32" t="s">
        <v>13</v>
      </c>
      <c r="B121" s="85" t="s">
        <v>361</v>
      </c>
      <c r="C121" s="226">
        <f>+C122+C123</f>
        <v>0</v>
      </c>
    </row>
    <row r="122" spans="1:3" ht="12" customHeight="1">
      <c r="A122" s="353" t="s">
        <v>68</v>
      </c>
      <c r="B122" s="7" t="s">
        <v>54</v>
      </c>
      <c r="C122" s="229"/>
    </row>
    <row r="123" spans="1:3" ht="12" customHeight="1" thickBot="1">
      <c r="A123" s="355" t="s">
        <v>69</v>
      </c>
      <c r="B123" s="10" t="s">
        <v>55</v>
      </c>
      <c r="C123" s="230"/>
    </row>
    <row r="124" spans="1:3" ht="12" customHeight="1" thickBot="1">
      <c r="A124" s="32" t="s">
        <v>14</v>
      </c>
      <c r="B124" s="85" t="s">
        <v>362</v>
      </c>
      <c r="C124" s="226">
        <f>+C91+C107+C121</f>
        <v>0</v>
      </c>
    </row>
    <row r="125" spans="1:3" ht="12" customHeight="1" thickBot="1">
      <c r="A125" s="32" t="s">
        <v>15</v>
      </c>
      <c r="B125" s="85" t="s">
        <v>363</v>
      </c>
      <c r="C125" s="226">
        <f>+C126+C127+C128</f>
        <v>0</v>
      </c>
    </row>
    <row r="126" spans="1:3" s="80" customFormat="1" ht="12" customHeight="1">
      <c r="A126" s="353" t="s">
        <v>72</v>
      </c>
      <c r="B126" s="7" t="s">
        <v>364</v>
      </c>
      <c r="C126" s="219"/>
    </row>
    <row r="127" spans="1:3" ht="12" customHeight="1">
      <c r="A127" s="353" t="s">
        <v>73</v>
      </c>
      <c r="B127" s="7" t="s">
        <v>365</v>
      </c>
      <c r="C127" s="219"/>
    </row>
    <row r="128" spans="1:3" ht="12" customHeight="1" thickBot="1">
      <c r="A128" s="363" t="s">
        <v>74</v>
      </c>
      <c r="B128" s="5" t="s">
        <v>366</v>
      </c>
      <c r="C128" s="219"/>
    </row>
    <row r="129" spans="1:3" ht="12" customHeight="1" thickBot="1">
      <c r="A129" s="32" t="s">
        <v>16</v>
      </c>
      <c r="B129" s="85" t="s">
        <v>421</v>
      </c>
      <c r="C129" s="226">
        <f>+C130+C131+C132+C133</f>
        <v>0</v>
      </c>
    </row>
    <row r="130" spans="1:3" ht="12" customHeight="1">
      <c r="A130" s="353" t="s">
        <v>75</v>
      </c>
      <c r="B130" s="7" t="s">
        <v>367</v>
      </c>
      <c r="C130" s="219"/>
    </row>
    <row r="131" spans="1:3" ht="12" customHeight="1">
      <c r="A131" s="353" t="s">
        <v>76</v>
      </c>
      <c r="B131" s="7" t="s">
        <v>368</v>
      </c>
      <c r="C131" s="219"/>
    </row>
    <row r="132" spans="1:3" ht="12" customHeight="1">
      <c r="A132" s="353" t="s">
        <v>271</v>
      </c>
      <c r="B132" s="7" t="s">
        <v>369</v>
      </c>
      <c r="C132" s="219"/>
    </row>
    <row r="133" spans="1:3" s="80" customFormat="1" ht="12" customHeight="1" thickBot="1">
      <c r="A133" s="363" t="s">
        <v>272</v>
      </c>
      <c r="B133" s="5" t="s">
        <v>370</v>
      </c>
      <c r="C133" s="219"/>
    </row>
    <row r="134" spans="1:11" ht="12" customHeight="1" thickBot="1">
      <c r="A134" s="32" t="s">
        <v>17</v>
      </c>
      <c r="B134" s="85" t="s">
        <v>371</v>
      </c>
      <c r="C134" s="232">
        <f>+C135+C136+C137+C138</f>
        <v>0</v>
      </c>
      <c r="K134" s="202"/>
    </row>
    <row r="135" spans="1:3" ht="12.75">
      <c r="A135" s="353" t="s">
        <v>77</v>
      </c>
      <c r="B135" s="7" t="s">
        <v>472</v>
      </c>
      <c r="C135" s="219"/>
    </row>
    <row r="136" spans="1:3" ht="12" customHeight="1">
      <c r="A136" s="353" t="s">
        <v>78</v>
      </c>
      <c r="B136" s="7" t="s">
        <v>382</v>
      </c>
      <c r="C136" s="219"/>
    </row>
    <row r="137" spans="1:3" s="80" customFormat="1" ht="12" customHeight="1">
      <c r="A137" s="353" t="s">
        <v>284</v>
      </c>
      <c r="B137" s="7" t="s">
        <v>373</v>
      </c>
      <c r="C137" s="219"/>
    </row>
    <row r="138" spans="1:3" s="80" customFormat="1" ht="12" customHeight="1" thickBot="1">
      <c r="A138" s="363" t="s">
        <v>285</v>
      </c>
      <c r="B138" s="5" t="s">
        <v>374</v>
      </c>
      <c r="C138" s="219"/>
    </row>
    <row r="139" spans="1:3" s="80" customFormat="1" ht="12" customHeight="1" thickBot="1">
      <c r="A139" s="32" t="s">
        <v>18</v>
      </c>
      <c r="B139" s="85" t="s">
        <v>375</v>
      </c>
      <c r="C139" s="235">
        <f>+C140+C141+C142+C143</f>
        <v>0</v>
      </c>
    </row>
    <row r="140" spans="1:3" s="80" customFormat="1" ht="12" customHeight="1">
      <c r="A140" s="353" t="s">
        <v>144</v>
      </c>
      <c r="B140" s="7" t="s">
        <v>376</v>
      </c>
      <c r="C140" s="219"/>
    </row>
    <row r="141" spans="1:3" s="80" customFormat="1" ht="12" customHeight="1">
      <c r="A141" s="353" t="s">
        <v>145</v>
      </c>
      <c r="B141" s="7" t="s">
        <v>377</v>
      </c>
      <c r="C141" s="219"/>
    </row>
    <row r="142" spans="1:3" s="80" customFormat="1" ht="12" customHeight="1">
      <c r="A142" s="353" t="s">
        <v>199</v>
      </c>
      <c r="B142" s="7" t="s">
        <v>378</v>
      </c>
      <c r="C142" s="219"/>
    </row>
    <row r="143" spans="1:3" ht="12.75" customHeight="1" thickBot="1">
      <c r="A143" s="353" t="s">
        <v>287</v>
      </c>
      <c r="B143" s="7" t="s">
        <v>379</v>
      </c>
      <c r="C143" s="219"/>
    </row>
    <row r="144" spans="1:3" ht="12" customHeight="1" thickBot="1">
      <c r="A144" s="32" t="s">
        <v>19</v>
      </c>
      <c r="B144" s="85" t="s">
        <v>380</v>
      </c>
      <c r="C144" s="347">
        <f>+C125+C129+C134+C139</f>
        <v>0</v>
      </c>
    </row>
    <row r="145" spans="1:3" ht="15" customHeight="1" thickBot="1">
      <c r="A145" s="365" t="s">
        <v>20</v>
      </c>
      <c r="B145" s="309" t="s">
        <v>381</v>
      </c>
      <c r="C145" s="347">
        <f>+C124+C144</f>
        <v>0</v>
      </c>
    </row>
    <row r="146" spans="1:3" ht="13.5" thickBot="1">
      <c r="A146" s="315"/>
      <c r="B146" s="316"/>
      <c r="C146" s="317"/>
    </row>
    <row r="147" spans="1:3" ht="15" customHeight="1" thickBot="1">
      <c r="A147" s="199" t="s">
        <v>173</v>
      </c>
      <c r="B147" s="200"/>
      <c r="C147" s="83"/>
    </row>
    <row r="148" spans="1:3" ht="14.25" customHeight="1" thickBot="1">
      <c r="A148" s="199" t="s">
        <v>174</v>
      </c>
      <c r="B148" s="200"/>
      <c r="C148" s="8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1" sqref="B1:C1"/>
    </sheetView>
  </sheetViews>
  <sheetFormatPr defaultColWidth="9.00390625" defaultRowHeight="12.75"/>
  <cols>
    <col min="1" max="1" width="13.875" style="197" customWidth="1"/>
    <col min="2" max="2" width="79.125" style="198" customWidth="1"/>
    <col min="3" max="3" width="25.00390625" style="198" customWidth="1"/>
    <col min="4" max="16384" width="9.375" style="198" customWidth="1"/>
  </cols>
  <sheetData>
    <row r="1" spans="1:3" s="177" customFormat="1" ht="21" customHeight="1" thickBot="1">
      <c r="A1" s="176"/>
      <c r="B1" s="178"/>
      <c r="C1" s="373" t="s">
        <v>453</v>
      </c>
    </row>
    <row r="2" spans="1:3" s="374" customFormat="1" ht="30" customHeight="1">
      <c r="A2" s="325" t="s">
        <v>171</v>
      </c>
      <c r="B2" s="287" t="s">
        <v>473</v>
      </c>
      <c r="C2" s="302" t="s">
        <v>56</v>
      </c>
    </row>
    <row r="3" spans="1:3" s="374" customFormat="1" ht="24.75" thickBot="1">
      <c r="A3" s="366" t="s">
        <v>170</v>
      </c>
      <c r="B3" s="288" t="s">
        <v>430</v>
      </c>
      <c r="C3" s="303" t="s">
        <v>46</v>
      </c>
    </row>
    <row r="4" spans="1:3" s="375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183" t="s">
        <v>49</v>
      </c>
    </row>
    <row r="6" spans="1:3" s="376" customFormat="1" ht="12.75" customHeight="1" thickBot="1">
      <c r="A6" s="149">
        <v>1</v>
      </c>
      <c r="B6" s="150">
        <v>2</v>
      </c>
      <c r="C6" s="151">
        <v>3</v>
      </c>
    </row>
    <row r="7" spans="1:3" s="376" customFormat="1" ht="15.75" customHeight="1" thickBot="1">
      <c r="A7" s="184"/>
      <c r="B7" s="185" t="s">
        <v>50</v>
      </c>
      <c r="C7" s="186"/>
    </row>
    <row r="8" spans="1:3" s="304" customFormat="1" ht="12" customHeight="1" thickBot="1">
      <c r="A8" s="149" t="s">
        <v>11</v>
      </c>
      <c r="B8" s="187" t="s">
        <v>431</v>
      </c>
      <c r="C8" s="246">
        <f>SUM(C9:C18)</f>
        <v>11646</v>
      </c>
    </row>
    <row r="9" spans="1:3" s="304" customFormat="1" ht="12" customHeight="1">
      <c r="A9" s="367" t="s">
        <v>79</v>
      </c>
      <c r="B9" s="8" t="s">
        <v>260</v>
      </c>
      <c r="C9" s="293"/>
    </row>
    <row r="10" spans="1:3" s="304" customFormat="1" ht="12" customHeight="1">
      <c r="A10" s="368" t="s">
        <v>80</v>
      </c>
      <c r="B10" s="6" t="s">
        <v>261</v>
      </c>
      <c r="C10" s="244"/>
    </row>
    <row r="11" spans="1:3" s="304" customFormat="1" ht="12" customHeight="1">
      <c r="A11" s="368" t="s">
        <v>81</v>
      </c>
      <c r="B11" s="6" t="s">
        <v>262</v>
      </c>
      <c r="C11" s="244"/>
    </row>
    <row r="12" spans="1:3" s="304" customFormat="1" ht="12" customHeight="1">
      <c r="A12" s="368" t="s">
        <v>82</v>
      </c>
      <c r="B12" s="6" t="s">
        <v>263</v>
      </c>
      <c r="C12" s="244"/>
    </row>
    <row r="13" spans="1:3" s="304" customFormat="1" ht="12" customHeight="1">
      <c r="A13" s="368" t="s">
        <v>122</v>
      </c>
      <c r="B13" s="6" t="s">
        <v>264</v>
      </c>
      <c r="C13" s="244">
        <v>7070</v>
      </c>
    </row>
    <row r="14" spans="1:3" s="304" customFormat="1" ht="12" customHeight="1">
      <c r="A14" s="368" t="s">
        <v>83</v>
      </c>
      <c r="B14" s="6" t="s">
        <v>432</v>
      </c>
      <c r="C14" s="244">
        <v>2476</v>
      </c>
    </row>
    <row r="15" spans="1:3" s="304" customFormat="1" ht="12" customHeight="1">
      <c r="A15" s="368" t="s">
        <v>84</v>
      </c>
      <c r="B15" s="5" t="s">
        <v>433</v>
      </c>
      <c r="C15" s="244"/>
    </row>
    <row r="16" spans="1:3" s="304" customFormat="1" ht="12" customHeight="1">
      <c r="A16" s="368" t="s">
        <v>91</v>
      </c>
      <c r="B16" s="6" t="s">
        <v>267</v>
      </c>
      <c r="C16" s="294"/>
    </row>
    <row r="17" spans="1:3" s="377" customFormat="1" ht="12" customHeight="1">
      <c r="A17" s="368" t="s">
        <v>92</v>
      </c>
      <c r="B17" s="6" t="s">
        <v>268</v>
      </c>
      <c r="C17" s="244">
        <v>2100</v>
      </c>
    </row>
    <row r="18" spans="1:3" s="377" customFormat="1" ht="12" customHeight="1" thickBot="1">
      <c r="A18" s="368" t="s">
        <v>93</v>
      </c>
      <c r="B18" s="5" t="s">
        <v>269</v>
      </c>
      <c r="C18" s="245"/>
    </row>
    <row r="19" spans="1:3" s="304" customFormat="1" ht="12" customHeight="1" thickBot="1">
      <c r="A19" s="149" t="s">
        <v>12</v>
      </c>
      <c r="B19" s="187" t="s">
        <v>434</v>
      </c>
      <c r="C19" s="246">
        <f>SUM(C20:C22)</f>
        <v>0</v>
      </c>
    </row>
    <row r="20" spans="1:3" s="377" customFormat="1" ht="12" customHeight="1">
      <c r="A20" s="368" t="s">
        <v>85</v>
      </c>
      <c r="B20" s="7" t="s">
        <v>235</v>
      </c>
      <c r="C20" s="244"/>
    </row>
    <row r="21" spans="1:3" s="377" customFormat="1" ht="12" customHeight="1">
      <c r="A21" s="368" t="s">
        <v>86</v>
      </c>
      <c r="B21" s="6" t="s">
        <v>435</v>
      </c>
      <c r="C21" s="244"/>
    </row>
    <row r="22" spans="1:3" s="377" customFormat="1" ht="12" customHeight="1">
      <c r="A22" s="368" t="s">
        <v>87</v>
      </c>
      <c r="B22" s="6" t="s">
        <v>436</v>
      </c>
      <c r="C22" s="244"/>
    </row>
    <row r="23" spans="1:3" s="377" customFormat="1" ht="12" customHeight="1" thickBot="1">
      <c r="A23" s="368" t="s">
        <v>88</v>
      </c>
      <c r="B23" s="6" t="s">
        <v>2</v>
      </c>
      <c r="C23" s="244"/>
    </row>
    <row r="24" spans="1:3" s="377" customFormat="1" ht="12" customHeight="1" thickBot="1">
      <c r="A24" s="154" t="s">
        <v>13</v>
      </c>
      <c r="B24" s="85" t="s">
        <v>137</v>
      </c>
      <c r="C24" s="273"/>
    </row>
    <row r="25" spans="1:3" s="377" customFormat="1" ht="12" customHeight="1" thickBot="1">
      <c r="A25" s="154" t="s">
        <v>14</v>
      </c>
      <c r="B25" s="85" t="s">
        <v>437</v>
      </c>
      <c r="C25" s="246">
        <f>+C26+C27</f>
        <v>0</v>
      </c>
    </row>
    <row r="26" spans="1:3" s="377" customFormat="1" ht="12" customHeight="1">
      <c r="A26" s="369" t="s">
        <v>245</v>
      </c>
      <c r="B26" s="370" t="s">
        <v>435</v>
      </c>
      <c r="C26" s="64"/>
    </row>
    <row r="27" spans="1:3" s="377" customFormat="1" ht="12" customHeight="1">
      <c r="A27" s="369" t="s">
        <v>248</v>
      </c>
      <c r="B27" s="371" t="s">
        <v>438</v>
      </c>
      <c r="C27" s="247"/>
    </row>
    <row r="28" spans="1:3" s="377" customFormat="1" ht="12" customHeight="1" thickBot="1">
      <c r="A28" s="368" t="s">
        <v>249</v>
      </c>
      <c r="B28" s="372" t="s">
        <v>439</v>
      </c>
      <c r="C28" s="67"/>
    </row>
    <row r="29" spans="1:3" s="377" customFormat="1" ht="12" customHeight="1" thickBot="1">
      <c r="A29" s="154" t="s">
        <v>15</v>
      </c>
      <c r="B29" s="85" t="s">
        <v>440</v>
      </c>
      <c r="C29" s="246">
        <f>+C30+C31+C32</f>
        <v>0</v>
      </c>
    </row>
    <row r="30" spans="1:3" s="377" customFormat="1" ht="12" customHeight="1">
      <c r="A30" s="369" t="s">
        <v>72</v>
      </c>
      <c r="B30" s="370" t="s">
        <v>274</v>
      </c>
      <c r="C30" s="64"/>
    </row>
    <row r="31" spans="1:3" s="377" customFormat="1" ht="12" customHeight="1">
      <c r="A31" s="369" t="s">
        <v>73</v>
      </c>
      <c r="B31" s="371" t="s">
        <v>275</v>
      </c>
      <c r="C31" s="247"/>
    </row>
    <row r="32" spans="1:3" s="377" customFormat="1" ht="12" customHeight="1" thickBot="1">
      <c r="A32" s="368" t="s">
        <v>74</v>
      </c>
      <c r="B32" s="89" t="s">
        <v>276</v>
      </c>
      <c r="C32" s="67"/>
    </row>
    <row r="33" spans="1:3" s="304" customFormat="1" ht="12" customHeight="1" thickBot="1">
      <c r="A33" s="154" t="s">
        <v>16</v>
      </c>
      <c r="B33" s="85" t="s">
        <v>389</v>
      </c>
      <c r="C33" s="273"/>
    </row>
    <row r="34" spans="1:3" s="304" customFormat="1" ht="12" customHeight="1" thickBot="1">
      <c r="A34" s="154" t="s">
        <v>17</v>
      </c>
      <c r="B34" s="85" t="s">
        <v>441</v>
      </c>
      <c r="C34" s="295"/>
    </row>
    <row r="35" spans="1:3" s="304" customFormat="1" ht="12" customHeight="1" thickBot="1">
      <c r="A35" s="149" t="s">
        <v>18</v>
      </c>
      <c r="B35" s="85" t="s">
        <v>442</v>
      </c>
      <c r="C35" s="296">
        <f>+C8+C19+C24+C25+C29+C33+C34</f>
        <v>11646</v>
      </c>
    </row>
    <row r="36" spans="1:3" s="304" customFormat="1" ht="12" customHeight="1" thickBot="1">
      <c r="A36" s="188" t="s">
        <v>19</v>
      </c>
      <c r="B36" s="85" t="s">
        <v>443</v>
      </c>
      <c r="C36" s="296">
        <f>+C37+C38+C39</f>
        <v>69155</v>
      </c>
    </row>
    <row r="37" spans="1:3" s="304" customFormat="1" ht="12" customHeight="1">
      <c r="A37" s="369" t="s">
        <v>444</v>
      </c>
      <c r="B37" s="370" t="s">
        <v>207</v>
      </c>
      <c r="C37" s="64"/>
    </row>
    <row r="38" spans="1:3" s="304" customFormat="1" ht="12" customHeight="1">
      <c r="A38" s="369" t="s">
        <v>445</v>
      </c>
      <c r="B38" s="371" t="s">
        <v>3</v>
      </c>
      <c r="C38" s="247"/>
    </row>
    <row r="39" spans="1:3" s="377" customFormat="1" ht="12" customHeight="1" thickBot="1">
      <c r="A39" s="368" t="s">
        <v>446</v>
      </c>
      <c r="B39" s="89" t="s">
        <v>447</v>
      </c>
      <c r="C39" s="67">
        <v>69155</v>
      </c>
    </row>
    <row r="40" spans="1:3" s="377" customFormat="1" ht="15" customHeight="1" thickBot="1">
      <c r="A40" s="188" t="s">
        <v>20</v>
      </c>
      <c r="B40" s="189" t="s">
        <v>448</v>
      </c>
      <c r="C40" s="299">
        <f>+C35+C36</f>
        <v>80801</v>
      </c>
    </row>
    <row r="41" spans="1:3" s="377" customFormat="1" ht="15" customHeight="1">
      <c r="A41" s="190"/>
      <c r="B41" s="191"/>
      <c r="C41" s="297"/>
    </row>
    <row r="42" spans="1:3" ht="13.5" thickBot="1">
      <c r="A42" s="192"/>
      <c r="B42" s="193"/>
      <c r="C42" s="298"/>
    </row>
    <row r="43" spans="1:3" s="376" customFormat="1" ht="16.5" customHeight="1" thickBot="1">
      <c r="A43" s="194"/>
      <c r="B43" s="195" t="s">
        <v>52</v>
      </c>
      <c r="C43" s="299"/>
    </row>
    <row r="44" spans="1:3" s="378" customFormat="1" ht="12" customHeight="1" thickBot="1">
      <c r="A44" s="154" t="s">
        <v>11</v>
      </c>
      <c r="B44" s="85" t="s">
        <v>449</v>
      </c>
      <c r="C44" s="246">
        <f>SUM(C45:C49)</f>
        <v>80229</v>
      </c>
    </row>
    <row r="45" spans="1:3" ht="12" customHeight="1">
      <c r="A45" s="368" t="s">
        <v>79</v>
      </c>
      <c r="B45" s="7" t="s">
        <v>42</v>
      </c>
      <c r="C45" s="64">
        <v>40448</v>
      </c>
    </row>
    <row r="46" spans="1:3" ht="12" customHeight="1">
      <c r="A46" s="368" t="s">
        <v>80</v>
      </c>
      <c r="B46" s="6" t="s">
        <v>146</v>
      </c>
      <c r="C46" s="66">
        <v>11260</v>
      </c>
    </row>
    <row r="47" spans="1:3" ht="12" customHeight="1">
      <c r="A47" s="368" t="s">
        <v>81</v>
      </c>
      <c r="B47" s="6" t="s">
        <v>114</v>
      </c>
      <c r="C47" s="66">
        <v>28521</v>
      </c>
    </row>
    <row r="48" spans="1:3" ht="12" customHeight="1">
      <c r="A48" s="368" t="s">
        <v>82</v>
      </c>
      <c r="B48" s="6" t="s">
        <v>147</v>
      </c>
      <c r="C48" s="66"/>
    </row>
    <row r="49" spans="1:3" ht="12" customHeight="1" thickBot="1">
      <c r="A49" s="368" t="s">
        <v>122</v>
      </c>
      <c r="B49" s="6" t="s">
        <v>148</v>
      </c>
      <c r="C49" s="66"/>
    </row>
    <row r="50" spans="1:3" ht="12" customHeight="1" thickBot="1">
      <c r="A50" s="154" t="s">
        <v>12</v>
      </c>
      <c r="B50" s="85" t="s">
        <v>450</v>
      </c>
      <c r="C50" s="246">
        <f>SUM(C51:C53)</f>
        <v>572</v>
      </c>
    </row>
    <row r="51" spans="1:3" s="378" customFormat="1" ht="12" customHeight="1">
      <c r="A51" s="368" t="s">
        <v>85</v>
      </c>
      <c r="B51" s="7" t="s">
        <v>197</v>
      </c>
      <c r="C51" s="64">
        <v>572</v>
      </c>
    </row>
    <row r="52" spans="1:3" ht="12" customHeight="1">
      <c r="A52" s="368" t="s">
        <v>86</v>
      </c>
      <c r="B52" s="6" t="s">
        <v>150</v>
      </c>
      <c r="C52" s="66"/>
    </row>
    <row r="53" spans="1:3" ht="12" customHeight="1">
      <c r="A53" s="368" t="s">
        <v>87</v>
      </c>
      <c r="B53" s="6" t="s">
        <v>53</v>
      </c>
      <c r="C53" s="66"/>
    </row>
    <row r="54" spans="1:3" ht="12" customHeight="1" thickBot="1">
      <c r="A54" s="368" t="s">
        <v>88</v>
      </c>
      <c r="B54" s="6" t="s">
        <v>4</v>
      </c>
      <c r="C54" s="66"/>
    </row>
    <row r="55" spans="1:3" ht="15" customHeight="1" thickBot="1">
      <c r="A55" s="154" t="s">
        <v>13</v>
      </c>
      <c r="B55" s="196" t="s">
        <v>451</v>
      </c>
      <c r="C55" s="300">
        <f>+C44+C50</f>
        <v>80801</v>
      </c>
    </row>
    <row r="56" ht="13.5" thickBot="1">
      <c r="C56" s="301"/>
    </row>
    <row r="57" spans="1:3" ht="15" customHeight="1" thickBot="1">
      <c r="A57" s="199" t="s">
        <v>173</v>
      </c>
      <c r="B57" s="200"/>
      <c r="C57" s="83">
        <v>15</v>
      </c>
    </row>
    <row r="58" spans="1:3" ht="14.25" customHeight="1" thickBot="1">
      <c r="A58" s="199" t="s">
        <v>174</v>
      </c>
      <c r="B58" s="200"/>
      <c r="C58" s="8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97" customWidth="1"/>
    <col min="2" max="2" width="79.125" style="198" customWidth="1"/>
    <col min="3" max="3" width="25.00390625" style="198" customWidth="1"/>
    <col min="4" max="16384" width="9.375" style="198" customWidth="1"/>
  </cols>
  <sheetData>
    <row r="1" spans="1:3" s="177" customFormat="1" ht="21" customHeight="1" thickBot="1">
      <c r="A1" s="176"/>
      <c r="B1" s="178"/>
      <c r="C1" s="373" t="s">
        <v>459</v>
      </c>
    </row>
    <row r="2" spans="1:3" s="374" customFormat="1" ht="28.5" customHeight="1">
      <c r="A2" s="325" t="s">
        <v>171</v>
      </c>
      <c r="B2" s="287" t="s">
        <v>473</v>
      </c>
      <c r="C2" s="302" t="s">
        <v>56</v>
      </c>
    </row>
    <row r="3" spans="1:3" s="374" customFormat="1" ht="24.75" thickBot="1">
      <c r="A3" s="366" t="s">
        <v>170</v>
      </c>
      <c r="B3" s="288" t="s">
        <v>454</v>
      </c>
      <c r="C3" s="303" t="s">
        <v>56</v>
      </c>
    </row>
    <row r="4" spans="1:3" s="375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183" t="s">
        <v>49</v>
      </c>
    </row>
    <row r="6" spans="1:3" s="376" customFormat="1" ht="12.75" customHeight="1" thickBot="1">
      <c r="A6" s="149">
        <v>1</v>
      </c>
      <c r="B6" s="150">
        <v>2</v>
      </c>
      <c r="C6" s="151">
        <v>3</v>
      </c>
    </row>
    <row r="7" spans="1:3" s="376" customFormat="1" ht="15.75" customHeight="1" thickBot="1">
      <c r="A7" s="184"/>
      <c r="B7" s="185" t="s">
        <v>50</v>
      </c>
      <c r="C7" s="186"/>
    </row>
    <row r="8" spans="1:3" s="304" customFormat="1" ht="12" customHeight="1" thickBot="1">
      <c r="A8" s="149" t="s">
        <v>11</v>
      </c>
      <c r="B8" s="187" t="s">
        <v>431</v>
      </c>
      <c r="C8" s="246">
        <f>SUM(C9:C18)</f>
        <v>11646</v>
      </c>
    </row>
    <row r="9" spans="1:3" s="304" customFormat="1" ht="12" customHeight="1">
      <c r="A9" s="367" t="s">
        <v>79</v>
      </c>
      <c r="B9" s="8" t="s">
        <v>260</v>
      </c>
      <c r="C9" s="293"/>
    </row>
    <row r="10" spans="1:3" s="304" customFormat="1" ht="12" customHeight="1">
      <c r="A10" s="368" t="s">
        <v>80</v>
      </c>
      <c r="B10" s="6" t="s">
        <v>261</v>
      </c>
      <c r="C10" s="244"/>
    </row>
    <row r="11" spans="1:3" s="304" customFormat="1" ht="12" customHeight="1">
      <c r="A11" s="368" t="s">
        <v>81</v>
      </c>
      <c r="B11" s="6" t="s">
        <v>262</v>
      </c>
      <c r="C11" s="244"/>
    </row>
    <row r="12" spans="1:3" s="304" customFormat="1" ht="12" customHeight="1">
      <c r="A12" s="368" t="s">
        <v>82</v>
      </c>
      <c r="B12" s="6" t="s">
        <v>263</v>
      </c>
      <c r="C12" s="244"/>
    </row>
    <row r="13" spans="1:3" s="304" customFormat="1" ht="12" customHeight="1">
      <c r="A13" s="368" t="s">
        <v>122</v>
      </c>
      <c r="B13" s="6" t="s">
        <v>264</v>
      </c>
      <c r="C13" s="244">
        <v>7070</v>
      </c>
    </row>
    <row r="14" spans="1:3" s="304" customFormat="1" ht="12" customHeight="1">
      <c r="A14" s="368" t="s">
        <v>83</v>
      </c>
      <c r="B14" s="6" t="s">
        <v>432</v>
      </c>
      <c r="C14" s="244">
        <v>2476</v>
      </c>
    </row>
    <row r="15" spans="1:3" s="304" customFormat="1" ht="12" customHeight="1">
      <c r="A15" s="368" t="s">
        <v>84</v>
      </c>
      <c r="B15" s="5" t="s">
        <v>433</v>
      </c>
      <c r="C15" s="244"/>
    </row>
    <row r="16" spans="1:3" s="304" customFormat="1" ht="12" customHeight="1">
      <c r="A16" s="368" t="s">
        <v>91</v>
      </c>
      <c r="B16" s="6" t="s">
        <v>267</v>
      </c>
      <c r="C16" s="294"/>
    </row>
    <row r="17" spans="1:3" s="377" customFormat="1" ht="12" customHeight="1">
      <c r="A17" s="368" t="s">
        <v>92</v>
      </c>
      <c r="B17" s="6" t="s">
        <v>268</v>
      </c>
      <c r="C17" s="244">
        <v>2100</v>
      </c>
    </row>
    <row r="18" spans="1:3" s="377" customFormat="1" ht="12" customHeight="1" thickBot="1">
      <c r="A18" s="368" t="s">
        <v>93</v>
      </c>
      <c r="B18" s="5" t="s">
        <v>269</v>
      </c>
      <c r="C18" s="245"/>
    </row>
    <row r="19" spans="1:3" s="304" customFormat="1" ht="12" customHeight="1" thickBot="1">
      <c r="A19" s="149" t="s">
        <v>12</v>
      </c>
      <c r="B19" s="187" t="s">
        <v>434</v>
      </c>
      <c r="C19" s="246">
        <f>SUM(C20:C22)</f>
        <v>0</v>
      </c>
    </row>
    <row r="20" spans="1:3" s="377" customFormat="1" ht="12" customHeight="1">
      <c r="A20" s="368" t="s">
        <v>85</v>
      </c>
      <c r="B20" s="7" t="s">
        <v>235</v>
      </c>
      <c r="C20" s="244"/>
    </row>
    <row r="21" spans="1:3" s="377" customFormat="1" ht="12" customHeight="1">
      <c r="A21" s="368" t="s">
        <v>86</v>
      </c>
      <c r="B21" s="6" t="s">
        <v>435</v>
      </c>
      <c r="C21" s="244"/>
    </row>
    <row r="22" spans="1:3" s="377" customFormat="1" ht="12" customHeight="1">
      <c r="A22" s="368" t="s">
        <v>87</v>
      </c>
      <c r="B22" s="6" t="s">
        <v>436</v>
      </c>
      <c r="C22" s="244"/>
    </row>
    <row r="23" spans="1:3" s="377" customFormat="1" ht="12" customHeight="1" thickBot="1">
      <c r="A23" s="368" t="s">
        <v>88</v>
      </c>
      <c r="B23" s="6" t="s">
        <v>2</v>
      </c>
      <c r="C23" s="244"/>
    </row>
    <row r="24" spans="1:3" s="377" customFormat="1" ht="12" customHeight="1" thickBot="1">
      <c r="A24" s="154" t="s">
        <v>13</v>
      </c>
      <c r="B24" s="85" t="s">
        <v>137</v>
      </c>
      <c r="C24" s="273"/>
    </row>
    <row r="25" spans="1:3" s="377" customFormat="1" ht="12" customHeight="1" thickBot="1">
      <c r="A25" s="154" t="s">
        <v>14</v>
      </c>
      <c r="B25" s="85" t="s">
        <v>437</v>
      </c>
      <c r="C25" s="246">
        <f>+C26+C27</f>
        <v>0</v>
      </c>
    </row>
    <row r="26" spans="1:3" s="377" customFormat="1" ht="12" customHeight="1">
      <c r="A26" s="369" t="s">
        <v>245</v>
      </c>
      <c r="B26" s="370" t="s">
        <v>435</v>
      </c>
      <c r="C26" s="64"/>
    </row>
    <row r="27" spans="1:3" s="377" customFormat="1" ht="12" customHeight="1">
      <c r="A27" s="369" t="s">
        <v>248</v>
      </c>
      <c r="B27" s="371" t="s">
        <v>438</v>
      </c>
      <c r="C27" s="247"/>
    </row>
    <row r="28" spans="1:3" s="377" customFormat="1" ht="12" customHeight="1" thickBot="1">
      <c r="A28" s="368" t="s">
        <v>249</v>
      </c>
      <c r="B28" s="372" t="s">
        <v>439</v>
      </c>
      <c r="C28" s="67"/>
    </row>
    <row r="29" spans="1:3" s="377" customFormat="1" ht="12" customHeight="1" thickBot="1">
      <c r="A29" s="154" t="s">
        <v>15</v>
      </c>
      <c r="B29" s="85" t="s">
        <v>440</v>
      </c>
      <c r="C29" s="246">
        <f>+C30+C31+C32</f>
        <v>0</v>
      </c>
    </row>
    <row r="30" spans="1:3" s="377" customFormat="1" ht="12" customHeight="1">
      <c r="A30" s="369" t="s">
        <v>72</v>
      </c>
      <c r="B30" s="370" t="s">
        <v>274</v>
      </c>
      <c r="C30" s="64"/>
    </row>
    <row r="31" spans="1:3" s="377" customFormat="1" ht="12" customHeight="1">
      <c r="A31" s="369" t="s">
        <v>73</v>
      </c>
      <c r="B31" s="371" t="s">
        <v>275</v>
      </c>
      <c r="C31" s="247"/>
    </row>
    <row r="32" spans="1:3" s="377" customFormat="1" ht="12" customHeight="1" thickBot="1">
      <c r="A32" s="368" t="s">
        <v>74</v>
      </c>
      <c r="B32" s="89" t="s">
        <v>276</v>
      </c>
      <c r="C32" s="67"/>
    </row>
    <row r="33" spans="1:3" s="304" customFormat="1" ht="12" customHeight="1" thickBot="1">
      <c r="A33" s="154" t="s">
        <v>16</v>
      </c>
      <c r="B33" s="85" t="s">
        <v>389</v>
      </c>
      <c r="C33" s="273"/>
    </row>
    <row r="34" spans="1:3" s="304" customFormat="1" ht="12" customHeight="1" thickBot="1">
      <c r="A34" s="154" t="s">
        <v>17</v>
      </c>
      <c r="B34" s="85" t="s">
        <v>441</v>
      </c>
      <c r="C34" s="295"/>
    </row>
    <row r="35" spans="1:3" s="304" customFormat="1" ht="12" customHeight="1" thickBot="1">
      <c r="A35" s="149" t="s">
        <v>18</v>
      </c>
      <c r="B35" s="85" t="s">
        <v>442</v>
      </c>
      <c r="C35" s="296">
        <f>+C8+C19+C24+C25+C29+C33+C34</f>
        <v>11646</v>
      </c>
    </row>
    <row r="36" spans="1:3" s="304" customFormat="1" ht="12" customHeight="1" thickBot="1">
      <c r="A36" s="188" t="s">
        <v>19</v>
      </c>
      <c r="B36" s="85" t="s">
        <v>443</v>
      </c>
      <c r="C36" s="296">
        <f>+C37+C38+C39</f>
        <v>69155</v>
      </c>
    </row>
    <row r="37" spans="1:3" s="304" customFormat="1" ht="12" customHeight="1">
      <c r="A37" s="369" t="s">
        <v>444</v>
      </c>
      <c r="B37" s="370" t="s">
        <v>207</v>
      </c>
      <c r="C37" s="64"/>
    </row>
    <row r="38" spans="1:3" s="304" customFormat="1" ht="12" customHeight="1">
      <c r="A38" s="369" t="s">
        <v>445</v>
      </c>
      <c r="B38" s="371" t="s">
        <v>3</v>
      </c>
      <c r="C38" s="247"/>
    </row>
    <row r="39" spans="1:3" s="377" customFormat="1" ht="12" customHeight="1" thickBot="1">
      <c r="A39" s="368" t="s">
        <v>446</v>
      </c>
      <c r="B39" s="89" t="s">
        <v>447</v>
      </c>
      <c r="C39" s="67">
        <v>69155</v>
      </c>
    </row>
    <row r="40" spans="1:3" s="377" customFormat="1" ht="15" customHeight="1" thickBot="1">
      <c r="A40" s="188" t="s">
        <v>20</v>
      </c>
      <c r="B40" s="189" t="s">
        <v>448</v>
      </c>
      <c r="C40" s="299">
        <f>+C35+C36</f>
        <v>80801</v>
      </c>
    </row>
    <row r="41" spans="1:3" s="377" customFormat="1" ht="15" customHeight="1">
      <c r="A41" s="190"/>
      <c r="B41" s="191"/>
      <c r="C41" s="297"/>
    </row>
    <row r="42" spans="1:3" ht="13.5" thickBot="1">
      <c r="A42" s="192"/>
      <c r="B42" s="193"/>
      <c r="C42" s="298"/>
    </row>
    <row r="43" spans="1:3" s="376" customFormat="1" ht="16.5" customHeight="1" thickBot="1">
      <c r="A43" s="194"/>
      <c r="B43" s="195" t="s">
        <v>52</v>
      </c>
      <c r="C43" s="299"/>
    </row>
    <row r="44" spans="1:3" s="378" customFormat="1" ht="12" customHeight="1" thickBot="1">
      <c r="A44" s="154" t="s">
        <v>11</v>
      </c>
      <c r="B44" s="85" t="s">
        <v>449</v>
      </c>
      <c r="C44" s="246">
        <f>SUM(C45:C49)</f>
        <v>80229</v>
      </c>
    </row>
    <row r="45" spans="1:3" ht="12" customHeight="1">
      <c r="A45" s="368" t="s">
        <v>79</v>
      </c>
      <c r="B45" s="7" t="s">
        <v>42</v>
      </c>
      <c r="C45" s="64">
        <v>40448</v>
      </c>
    </row>
    <row r="46" spans="1:3" ht="12" customHeight="1">
      <c r="A46" s="368" t="s">
        <v>80</v>
      </c>
      <c r="B46" s="6" t="s">
        <v>146</v>
      </c>
      <c r="C46" s="66">
        <v>11260</v>
      </c>
    </row>
    <row r="47" spans="1:3" ht="12" customHeight="1">
      <c r="A47" s="368" t="s">
        <v>81</v>
      </c>
      <c r="B47" s="6" t="s">
        <v>114</v>
      </c>
      <c r="C47" s="66">
        <v>28521</v>
      </c>
    </row>
    <row r="48" spans="1:3" ht="12" customHeight="1">
      <c r="A48" s="368" t="s">
        <v>82</v>
      </c>
      <c r="B48" s="6" t="s">
        <v>147</v>
      </c>
      <c r="C48" s="66"/>
    </row>
    <row r="49" spans="1:3" ht="12" customHeight="1" thickBot="1">
      <c r="A49" s="368" t="s">
        <v>122</v>
      </c>
      <c r="B49" s="6" t="s">
        <v>148</v>
      </c>
      <c r="C49" s="66"/>
    </row>
    <row r="50" spans="1:3" ht="12" customHeight="1" thickBot="1">
      <c r="A50" s="154" t="s">
        <v>12</v>
      </c>
      <c r="B50" s="85" t="s">
        <v>450</v>
      </c>
      <c r="C50" s="246">
        <f>SUM(C51:C53)</f>
        <v>572</v>
      </c>
    </row>
    <row r="51" spans="1:3" s="378" customFormat="1" ht="12" customHeight="1">
      <c r="A51" s="368" t="s">
        <v>85</v>
      </c>
      <c r="B51" s="7" t="s">
        <v>197</v>
      </c>
      <c r="C51" s="64">
        <v>572</v>
      </c>
    </row>
    <row r="52" spans="1:3" ht="12" customHeight="1">
      <c r="A52" s="368" t="s">
        <v>86</v>
      </c>
      <c r="B52" s="6" t="s">
        <v>150</v>
      </c>
      <c r="C52" s="66"/>
    </row>
    <row r="53" spans="1:3" ht="12" customHeight="1">
      <c r="A53" s="368" t="s">
        <v>87</v>
      </c>
      <c r="B53" s="6" t="s">
        <v>53</v>
      </c>
      <c r="C53" s="66"/>
    </row>
    <row r="54" spans="1:3" ht="12" customHeight="1" thickBot="1">
      <c r="A54" s="368" t="s">
        <v>88</v>
      </c>
      <c r="B54" s="6" t="s">
        <v>4</v>
      </c>
      <c r="C54" s="66"/>
    </row>
    <row r="55" spans="1:3" ht="15" customHeight="1" thickBot="1">
      <c r="A55" s="154" t="s">
        <v>13</v>
      </c>
      <c r="B55" s="196" t="s">
        <v>451</v>
      </c>
      <c r="C55" s="300">
        <f>+C44+C50</f>
        <v>80801</v>
      </c>
    </row>
    <row r="56" ht="13.5" thickBot="1">
      <c r="C56" s="301"/>
    </row>
    <row r="57" spans="1:3" ht="15" customHeight="1" thickBot="1">
      <c r="A57" s="199" t="s">
        <v>173</v>
      </c>
      <c r="B57" s="200"/>
      <c r="C57" s="83">
        <v>15</v>
      </c>
    </row>
    <row r="58" spans="1:3" ht="14.25" customHeight="1" thickBot="1">
      <c r="A58" s="199" t="s">
        <v>174</v>
      </c>
      <c r="B58" s="200"/>
      <c r="C58" s="8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197" customWidth="1"/>
    <col min="2" max="2" width="79.125" style="198" customWidth="1"/>
    <col min="3" max="3" width="25.00390625" style="198" customWidth="1"/>
    <col min="4" max="16384" width="9.375" style="198" customWidth="1"/>
  </cols>
  <sheetData>
    <row r="1" spans="1:3" s="177" customFormat="1" ht="21" customHeight="1" thickBot="1">
      <c r="A1" s="176"/>
      <c r="B1" s="178"/>
      <c r="C1" s="373" t="s">
        <v>458</v>
      </c>
    </row>
    <row r="2" spans="1:3" s="374" customFormat="1" ht="25.5" customHeight="1">
      <c r="A2" s="325" t="s">
        <v>171</v>
      </c>
      <c r="B2" s="287" t="s">
        <v>473</v>
      </c>
      <c r="C2" s="302" t="s">
        <v>56</v>
      </c>
    </row>
    <row r="3" spans="1:3" s="374" customFormat="1" ht="24.75" thickBot="1">
      <c r="A3" s="366" t="s">
        <v>170</v>
      </c>
      <c r="B3" s="288" t="s">
        <v>455</v>
      </c>
      <c r="C3" s="303" t="s">
        <v>57</v>
      </c>
    </row>
    <row r="4" spans="1:3" s="375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183" t="s">
        <v>49</v>
      </c>
    </row>
    <row r="6" spans="1:3" s="376" customFormat="1" ht="12.75" customHeight="1" thickBot="1">
      <c r="A6" s="149">
        <v>1</v>
      </c>
      <c r="B6" s="150">
        <v>2</v>
      </c>
      <c r="C6" s="151">
        <v>3</v>
      </c>
    </row>
    <row r="7" spans="1:3" s="376" customFormat="1" ht="15.75" customHeight="1" thickBot="1">
      <c r="A7" s="184"/>
      <c r="B7" s="185" t="s">
        <v>50</v>
      </c>
      <c r="C7" s="186"/>
    </row>
    <row r="8" spans="1:3" s="304" customFormat="1" ht="12" customHeight="1" thickBot="1">
      <c r="A8" s="149" t="s">
        <v>11</v>
      </c>
      <c r="B8" s="187" t="s">
        <v>431</v>
      </c>
      <c r="C8" s="246">
        <f>SUM(C9:C18)</f>
        <v>0</v>
      </c>
    </row>
    <row r="9" spans="1:3" s="304" customFormat="1" ht="12" customHeight="1">
      <c r="A9" s="367" t="s">
        <v>79</v>
      </c>
      <c r="B9" s="8" t="s">
        <v>260</v>
      </c>
      <c r="C9" s="293"/>
    </row>
    <row r="10" spans="1:3" s="304" customFormat="1" ht="12" customHeight="1">
      <c r="A10" s="368" t="s">
        <v>80</v>
      </c>
      <c r="B10" s="6" t="s">
        <v>261</v>
      </c>
      <c r="C10" s="244"/>
    </row>
    <row r="11" spans="1:3" s="304" customFormat="1" ht="12" customHeight="1">
      <c r="A11" s="368" t="s">
        <v>81</v>
      </c>
      <c r="B11" s="6" t="s">
        <v>262</v>
      </c>
      <c r="C11" s="244"/>
    </row>
    <row r="12" spans="1:3" s="304" customFormat="1" ht="12" customHeight="1">
      <c r="A12" s="368" t="s">
        <v>82</v>
      </c>
      <c r="B12" s="6" t="s">
        <v>263</v>
      </c>
      <c r="C12" s="244"/>
    </row>
    <row r="13" spans="1:3" s="304" customFormat="1" ht="12" customHeight="1">
      <c r="A13" s="368" t="s">
        <v>122</v>
      </c>
      <c r="B13" s="6" t="s">
        <v>264</v>
      </c>
      <c r="C13" s="244"/>
    </row>
    <row r="14" spans="1:3" s="304" customFormat="1" ht="12" customHeight="1">
      <c r="A14" s="368" t="s">
        <v>83</v>
      </c>
      <c r="B14" s="6" t="s">
        <v>432</v>
      </c>
      <c r="C14" s="244"/>
    </row>
    <row r="15" spans="1:3" s="304" customFormat="1" ht="12" customHeight="1">
      <c r="A15" s="368" t="s">
        <v>84</v>
      </c>
      <c r="B15" s="5" t="s">
        <v>433</v>
      </c>
      <c r="C15" s="244"/>
    </row>
    <row r="16" spans="1:3" s="304" customFormat="1" ht="12" customHeight="1">
      <c r="A16" s="368" t="s">
        <v>91</v>
      </c>
      <c r="B16" s="6" t="s">
        <v>267</v>
      </c>
      <c r="C16" s="294"/>
    </row>
    <row r="17" spans="1:3" s="377" customFormat="1" ht="12" customHeight="1">
      <c r="A17" s="368" t="s">
        <v>92</v>
      </c>
      <c r="B17" s="6" t="s">
        <v>268</v>
      </c>
      <c r="C17" s="244"/>
    </row>
    <row r="18" spans="1:3" s="377" customFormat="1" ht="12" customHeight="1" thickBot="1">
      <c r="A18" s="368" t="s">
        <v>93</v>
      </c>
      <c r="B18" s="5" t="s">
        <v>269</v>
      </c>
      <c r="C18" s="245"/>
    </row>
    <row r="19" spans="1:3" s="304" customFormat="1" ht="12" customHeight="1" thickBot="1">
      <c r="A19" s="149" t="s">
        <v>12</v>
      </c>
      <c r="B19" s="187" t="s">
        <v>434</v>
      </c>
      <c r="C19" s="246">
        <f>SUM(C20:C22)</f>
        <v>0</v>
      </c>
    </row>
    <row r="20" spans="1:3" s="377" customFormat="1" ht="12" customHeight="1">
      <c r="A20" s="368" t="s">
        <v>85</v>
      </c>
      <c r="B20" s="7" t="s">
        <v>235</v>
      </c>
      <c r="C20" s="244"/>
    </row>
    <row r="21" spans="1:3" s="377" customFormat="1" ht="12" customHeight="1">
      <c r="A21" s="368" t="s">
        <v>86</v>
      </c>
      <c r="B21" s="6" t="s">
        <v>435</v>
      </c>
      <c r="C21" s="244"/>
    </row>
    <row r="22" spans="1:3" s="377" customFormat="1" ht="12" customHeight="1">
      <c r="A22" s="368" t="s">
        <v>87</v>
      </c>
      <c r="B22" s="6" t="s">
        <v>436</v>
      </c>
      <c r="C22" s="244"/>
    </row>
    <row r="23" spans="1:3" s="377" customFormat="1" ht="12" customHeight="1" thickBot="1">
      <c r="A23" s="368" t="s">
        <v>88</v>
      </c>
      <c r="B23" s="6" t="s">
        <v>2</v>
      </c>
      <c r="C23" s="244"/>
    </row>
    <row r="24" spans="1:3" s="377" customFormat="1" ht="12" customHeight="1" thickBot="1">
      <c r="A24" s="154" t="s">
        <v>13</v>
      </c>
      <c r="B24" s="85" t="s">
        <v>137</v>
      </c>
      <c r="C24" s="273"/>
    </row>
    <row r="25" spans="1:3" s="377" customFormat="1" ht="12" customHeight="1" thickBot="1">
      <c r="A25" s="154" t="s">
        <v>14</v>
      </c>
      <c r="B25" s="85" t="s">
        <v>437</v>
      </c>
      <c r="C25" s="246">
        <f>+C26+C27</f>
        <v>0</v>
      </c>
    </row>
    <row r="26" spans="1:3" s="377" customFormat="1" ht="12" customHeight="1">
      <c r="A26" s="369" t="s">
        <v>245</v>
      </c>
      <c r="B26" s="370" t="s">
        <v>435</v>
      </c>
      <c r="C26" s="64"/>
    </row>
    <row r="27" spans="1:3" s="377" customFormat="1" ht="12" customHeight="1">
      <c r="A27" s="369" t="s">
        <v>248</v>
      </c>
      <c r="B27" s="371" t="s">
        <v>438</v>
      </c>
      <c r="C27" s="247"/>
    </row>
    <row r="28" spans="1:3" s="377" customFormat="1" ht="12" customHeight="1" thickBot="1">
      <c r="A28" s="368" t="s">
        <v>249</v>
      </c>
      <c r="B28" s="372" t="s">
        <v>439</v>
      </c>
      <c r="C28" s="67"/>
    </row>
    <row r="29" spans="1:3" s="377" customFormat="1" ht="12" customHeight="1" thickBot="1">
      <c r="A29" s="154" t="s">
        <v>15</v>
      </c>
      <c r="B29" s="85" t="s">
        <v>440</v>
      </c>
      <c r="C29" s="246">
        <f>+C30+C31+C32</f>
        <v>0</v>
      </c>
    </row>
    <row r="30" spans="1:3" s="377" customFormat="1" ht="12" customHeight="1">
      <c r="A30" s="369" t="s">
        <v>72</v>
      </c>
      <c r="B30" s="370" t="s">
        <v>274</v>
      </c>
      <c r="C30" s="64"/>
    </row>
    <row r="31" spans="1:3" s="377" customFormat="1" ht="12" customHeight="1">
      <c r="A31" s="369" t="s">
        <v>73</v>
      </c>
      <c r="B31" s="371" t="s">
        <v>275</v>
      </c>
      <c r="C31" s="247"/>
    </row>
    <row r="32" spans="1:3" s="377" customFormat="1" ht="12" customHeight="1" thickBot="1">
      <c r="A32" s="368" t="s">
        <v>74</v>
      </c>
      <c r="B32" s="89" t="s">
        <v>276</v>
      </c>
      <c r="C32" s="67"/>
    </row>
    <row r="33" spans="1:3" s="304" customFormat="1" ht="12" customHeight="1" thickBot="1">
      <c r="A33" s="154" t="s">
        <v>16</v>
      </c>
      <c r="B33" s="85" t="s">
        <v>389</v>
      </c>
      <c r="C33" s="273"/>
    </row>
    <row r="34" spans="1:3" s="304" customFormat="1" ht="12" customHeight="1" thickBot="1">
      <c r="A34" s="154" t="s">
        <v>17</v>
      </c>
      <c r="B34" s="85" t="s">
        <v>441</v>
      </c>
      <c r="C34" s="295"/>
    </row>
    <row r="35" spans="1:3" s="304" customFormat="1" ht="12" customHeight="1" thickBot="1">
      <c r="A35" s="149" t="s">
        <v>18</v>
      </c>
      <c r="B35" s="85" t="s">
        <v>442</v>
      </c>
      <c r="C35" s="296">
        <f>+C8+C19+C24+C25+C29+C33+C34</f>
        <v>0</v>
      </c>
    </row>
    <row r="36" spans="1:3" s="304" customFormat="1" ht="12" customHeight="1" thickBot="1">
      <c r="A36" s="188" t="s">
        <v>19</v>
      </c>
      <c r="B36" s="85" t="s">
        <v>443</v>
      </c>
      <c r="C36" s="296">
        <f>+C37+C38+C39</f>
        <v>0</v>
      </c>
    </row>
    <row r="37" spans="1:3" s="304" customFormat="1" ht="12" customHeight="1">
      <c r="A37" s="369" t="s">
        <v>444</v>
      </c>
      <c r="B37" s="370" t="s">
        <v>207</v>
      </c>
      <c r="C37" s="64"/>
    </row>
    <row r="38" spans="1:3" s="304" customFormat="1" ht="12" customHeight="1">
      <c r="A38" s="369" t="s">
        <v>445</v>
      </c>
      <c r="B38" s="371" t="s">
        <v>3</v>
      </c>
      <c r="C38" s="247"/>
    </row>
    <row r="39" spans="1:3" s="377" customFormat="1" ht="12" customHeight="1" thickBot="1">
      <c r="A39" s="368" t="s">
        <v>446</v>
      </c>
      <c r="B39" s="89" t="s">
        <v>447</v>
      </c>
      <c r="C39" s="67"/>
    </row>
    <row r="40" spans="1:3" s="377" customFormat="1" ht="15" customHeight="1" thickBot="1">
      <c r="A40" s="188" t="s">
        <v>20</v>
      </c>
      <c r="B40" s="189" t="s">
        <v>448</v>
      </c>
      <c r="C40" s="299">
        <f>+C35+C36</f>
        <v>0</v>
      </c>
    </row>
    <row r="41" spans="1:3" s="377" customFormat="1" ht="15" customHeight="1">
      <c r="A41" s="190"/>
      <c r="B41" s="191"/>
      <c r="C41" s="297"/>
    </row>
    <row r="42" spans="1:3" ht="13.5" thickBot="1">
      <c r="A42" s="192"/>
      <c r="B42" s="193"/>
      <c r="C42" s="298"/>
    </row>
    <row r="43" spans="1:3" s="376" customFormat="1" ht="16.5" customHeight="1" thickBot="1">
      <c r="A43" s="194"/>
      <c r="B43" s="195" t="s">
        <v>52</v>
      </c>
      <c r="C43" s="299"/>
    </row>
    <row r="44" spans="1:3" s="378" customFormat="1" ht="12" customHeight="1" thickBot="1">
      <c r="A44" s="154" t="s">
        <v>11</v>
      </c>
      <c r="B44" s="85" t="s">
        <v>449</v>
      </c>
      <c r="C44" s="246">
        <f>SUM(C45:C49)</f>
        <v>0</v>
      </c>
    </row>
    <row r="45" spans="1:3" ht="12" customHeight="1">
      <c r="A45" s="368" t="s">
        <v>79</v>
      </c>
      <c r="B45" s="7" t="s">
        <v>42</v>
      </c>
      <c r="C45" s="64"/>
    </row>
    <row r="46" spans="1:3" ht="12" customHeight="1">
      <c r="A46" s="368" t="s">
        <v>80</v>
      </c>
      <c r="B46" s="6" t="s">
        <v>146</v>
      </c>
      <c r="C46" s="66"/>
    </row>
    <row r="47" spans="1:3" ht="12" customHeight="1">
      <c r="A47" s="368" t="s">
        <v>81</v>
      </c>
      <c r="B47" s="6" t="s">
        <v>114</v>
      </c>
      <c r="C47" s="66"/>
    </row>
    <row r="48" spans="1:3" ht="12" customHeight="1">
      <c r="A48" s="368" t="s">
        <v>82</v>
      </c>
      <c r="B48" s="6" t="s">
        <v>147</v>
      </c>
      <c r="C48" s="66"/>
    </row>
    <row r="49" spans="1:3" ht="12" customHeight="1" thickBot="1">
      <c r="A49" s="368" t="s">
        <v>122</v>
      </c>
      <c r="B49" s="6" t="s">
        <v>148</v>
      </c>
      <c r="C49" s="66"/>
    </row>
    <row r="50" spans="1:3" ht="12" customHeight="1" thickBot="1">
      <c r="A50" s="154" t="s">
        <v>12</v>
      </c>
      <c r="B50" s="85" t="s">
        <v>450</v>
      </c>
      <c r="C50" s="246">
        <f>SUM(C51:C53)</f>
        <v>0</v>
      </c>
    </row>
    <row r="51" spans="1:3" s="378" customFormat="1" ht="12" customHeight="1">
      <c r="A51" s="368" t="s">
        <v>85</v>
      </c>
      <c r="B51" s="7" t="s">
        <v>197</v>
      </c>
      <c r="C51" s="64"/>
    </row>
    <row r="52" spans="1:3" ht="12" customHeight="1">
      <c r="A52" s="368" t="s">
        <v>86</v>
      </c>
      <c r="B52" s="6" t="s">
        <v>150</v>
      </c>
      <c r="C52" s="66"/>
    </row>
    <row r="53" spans="1:3" ht="12" customHeight="1">
      <c r="A53" s="368" t="s">
        <v>87</v>
      </c>
      <c r="B53" s="6" t="s">
        <v>53</v>
      </c>
      <c r="C53" s="66"/>
    </row>
    <row r="54" spans="1:3" ht="12" customHeight="1" thickBot="1">
      <c r="A54" s="368" t="s">
        <v>88</v>
      </c>
      <c r="B54" s="6" t="s">
        <v>4</v>
      </c>
      <c r="C54" s="66"/>
    </row>
    <row r="55" spans="1:3" ht="15" customHeight="1" thickBot="1">
      <c r="A55" s="154" t="s">
        <v>13</v>
      </c>
      <c r="B55" s="196" t="s">
        <v>451</v>
      </c>
      <c r="C55" s="300">
        <f>+C44+C50</f>
        <v>0</v>
      </c>
    </row>
    <row r="56" ht="13.5" thickBot="1">
      <c r="C56" s="301"/>
    </row>
    <row r="57" spans="1:3" ht="15" customHeight="1" thickBot="1">
      <c r="A57" s="199" t="s">
        <v>173</v>
      </c>
      <c r="B57" s="200"/>
      <c r="C57" s="83"/>
    </row>
    <row r="58" spans="1:3" ht="14.25" customHeight="1" thickBot="1">
      <c r="A58" s="199" t="s">
        <v>174</v>
      </c>
      <c r="B58" s="200"/>
      <c r="C58" s="8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83">
      <selection activeCell="C122" sqref="C122"/>
    </sheetView>
  </sheetViews>
  <sheetFormatPr defaultColWidth="9.00390625" defaultRowHeight="12.75"/>
  <cols>
    <col min="1" max="1" width="9.50390625" style="310" customWidth="1"/>
    <col min="2" max="2" width="91.625" style="310" customWidth="1"/>
    <col min="3" max="3" width="21.625" style="311" customWidth="1"/>
    <col min="4" max="4" width="9.00390625" style="332" customWidth="1"/>
    <col min="5" max="16384" width="9.375" style="332" customWidth="1"/>
  </cols>
  <sheetData>
    <row r="1" spans="1:3" ht="15.75" customHeight="1">
      <c r="A1" s="397" t="s">
        <v>8</v>
      </c>
      <c r="B1" s="397"/>
      <c r="C1" s="397"/>
    </row>
    <row r="2" spans="1:3" ht="15.75" customHeight="1" thickBot="1">
      <c r="A2" s="398" t="s">
        <v>125</v>
      </c>
      <c r="B2" s="398"/>
      <c r="C2" s="236" t="s">
        <v>198</v>
      </c>
    </row>
    <row r="3" spans="1:3" ht="37.5" customHeight="1" thickBot="1">
      <c r="A3" s="21" t="s">
        <v>66</v>
      </c>
      <c r="B3" s="22" t="s">
        <v>10</v>
      </c>
      <c r="C3" s="35" t="s">
        <v>226</v>
      </c>
    </row>
    <row r="4" spans="1:3" s="333" customFormat="1" ht="12" customHeight="1" thickBot="1">
      <c r="A4" s="327">
        <v>1</v>
      </c>
      <c r="B4" s="328">
        <v>2</v>
      </c>
      <c r="C4" s="329">
        <v>3</v>
      </c>
    </row>
    <row r="5" spans="1:3" s="334" customFormat="1" ht="12" customHeight="1" thickBot="1">
      <c r="A5" s="18" t="s">
        <v>11</v>
      </c>
      <c r="B5" s="19" t="s">
        <v>227</v>
      </c>
      <c r="C5" s="226">
        <f>+C6+C7+C8+C9+C10+C11</f>
        <v>67960</v>
      </c>
    </row>
    <row r="6" spans="1:3" s="334" customFormat="1" ht="12" customHeight="1">
      <c r="A6" s="13" t="s">
        <v>79</v>
      </c>
      <c r="B6" s="335" t="s">
        <v>228</v>
      </c>
      <c r="C6" s="229">
        <v>11640</v>
      </c>
    </row>
    <row r="7" spans="1:3" s="334" customFormat="1" ht="12" customHeight="1">
      <c r="A7" s="12" t="s">
        <v>80</v>
      </c>
      <c r="B7" s="336" t="s">
        <v>229</v>
      </c>
      <c r="C7" s="228">
        <v>37446</v>
      </c>
    </row>
    <row r="8" spans="1:3" s="334" customFormat="1" ht="12" customHeight="1">
      <c r="A8" s="12" t="s">
        <v>81</v>
      </c>
      <c r="B8" s="336" t="s">
        <v>230</v>
      </c>
      <c r="C8" s="228">
        <v>17014</v>
      </c>
    </row>
    <row r="9" spans="1:3" s="334" customFormat="1" ht="12" customHeight="1">
      <c r="A9" s="12" t="s">
        <v>82</v>
      </c>
      <c r="B9" s="336" t="s">
        <v>231</v>
      </c>
      <c r="C9" s="228">
        <v>1770</v>
      </c>
    </row>
    <row r="10" spans="1:3" s="334" customFormat="1" ht="12" customHeight="1">
      <c r="A10" s="12" t="s">
        <v>122</v>
      </c>
      <c r="B10" s="336" t="s">
        <v>232</v>
      </c>
      <c r="C10" s="228">
        <v>90</v>
      </c>
    </row>
    <row r="11" spans="1:3" s="334" customFormat="1" ht="12" customHeight="1" thickBot="1">
      <c r="A11" s="14" t="s">
        <v>83</v>
      </c>
      <c r="B11" s="337" t="s">
        <v>233</v>
      </c>
      <c r="C11" s="228"/>
    </row>
    <row r="12" spans="1:3" s="334" customFormat="1" ht="12" customHeight="1" thickBot="1">
      <c r="A12" s="18" t="s">
        <v>12</v>
      </c>
      <c r="B12" s="221" t="s">
        <v>234</v>
      </c>
      <c r="C12" s="226">
        <f>+C13+C14+C15+C16+C17</f>
        <v>4024</v>
      </c>
    </row>
    <row r="13" spans="1:3" s="334" customFormat="1" ht="12" customHeight="1">
      <c r="A13" s="13" t="s">
        <v>85</v>
      </c>
      <c r="B13" s="335" t="s">
        <v>235</v>
      </c>
      <c r="C13" s="229"/>
    </row>
    <row r="14" spans="1:3" s="334" customFormat="1" ht="12" customHeight="1">
      <c r="A14" s="12" t="s">
        <v>86</v>
      </c>
      <c r="B14" s="336" t="s">
        <v>236</v>
      </c>
      <c r="C14" s="228"/>
    </row>
    <row r="15" spans="1:3" s="334" customFormat="1" ht="12" customHeight="1">
      <c r="A15" s="12" t="s">
        <v>87</v>
      </c>
      <c r="B15" s="336" t="s">
        <v>460</v>
      </c>
      <c r="C15" s="228"/>
    </row>
    <row r="16" spans="1:3" s="334" customFormat="1" ht="12" customHeight="1">
      <c r="A16" s="12" t="s">
        <v>88</v>
      </c>
      <c r="B16" s="336" t="s">
        <v>461</v>
      </c>
      <c r="C16" s="228"/>
    </row>
    <row r="17" spans="1:3" s="334" customFormat="1" ht="12" customHeight="1">
      <c r="A17" s="12" t="s">
        <v>89</v>
      </c>
      <c r="B17" s="336" t="s">
        <v>237</v>
      </c>
      <c r="C17" s="228">
        <v>4024</v>
      </c>
    </row>
    <row r="18" spans="1:3" s="334" customFormat="1" ht="12" customHeight="1" thickBot="1">
      <c r="A18" s="14" t="s">
        <v>95</v>
      </c>
      <c r="B18" s="337" t="s">
        <v>238</v>
      </c>
      <c r="C18" s="230"/>
    </row>
    <row r="19" spans="1:3" s="334" customFormat="1" ht="12" customHeight="1" thickBot="1">
      <c r="A19" s="18" t="s">
        <v>13</v>
      </c>
      <c r="B19" s="19" t="s">
        <v>239</v>
      </c>
      <c r="C19" s="226">
        <f>+C20+C21+C22+C23+C24</f>
        <v>0</v>
      </c>
    </row>
    <row r="20" spans="1:3" s="334" customFormat="1" ht="12" customHeight="1">
      <c r="A20" s="13" t="s">
        <v>68</v>
      </c>
      <c r="B20" s="335" t="s">
        <v>240</v>
      </c>
      <c r="C20" s="229"/>
    </row>
    <row r="21" spans="1:3" s="334" customFormat="1" ht="12" customHeight="1">
      <c r="A21" s="12" t="s">
        <v>69</v>
      </c>
      <c r="B21" s="336" t="s">
        <v>241</v>
      </c>
      <c r="C21" s="228"/>
    </row>
    <row r="22" spans="1:3" s="334" customFormat="1" ht="12" customHeight="1">
      <c r="A22" s="12" t="s">
        <v>70</v>
      </c>
      <c r="B22" s="336" t="s">
        <v>462</v>
      </c>
      <c r="C22" s="228"/>
    </row>
    <row r="23" spans="1:3" s="334" customFormat="1" ht="12" customHeight="1">
      <c r="A23" s="12" t="s">
        <v>71</v>
      </c>
      <c r="B23" s="336" t="s">
        <v>463</v>
      </c>
      <c r="C23" s="228"/>
    </row>
    <row r="24" spans="1:3" s="334" customFormat="1" ht="12" customHeight="1">
      <c r="A24" s="12" t="s">
        <v>134</v>
      </c>
      <c r="B24" s="336" t="s">
        <v>242</v>
      </c>
      <c r="C24" s="228"/>
    </row>
    <row r="25" spans="1:3" s="334" customFormat="1" ht="12" customHeight="1" thickBot="1">
      <c r="A25" s="14" t="s">
        <v>135</v>
      </c>
      <c r="B25" s="337" t="s">
        <v>243</v>
      </c>
      <c r="C25" s="230"/>
    </row>
    <row r="26" spans="1:3" s="334" customFormat="1" ht="12" customHeight="1" thickBot="1">
      <c r="A26" s="18" t="s">
        <v>136</v>
      </c>
      <c r="B26" s="19" t="s">
        <v>244</v>
      </c>
      <c r="C26" s="232">
        <f>+C27+C30+C31+C32</f>
        <v>145000</v>
      </c>
    </row>
    <row r="27" spans="1:3" s="334" customFormat="1" ht="12" customHeight="1">
      <c r="A27" s="13" t="s">
        <v>245</v>
      </c>
      <c r="B27" s="335" t="s">
        <v>251</v>
      </c>
      <c r="C27" s="330">
        <f>+C28+C29</f>
        <v>5000</v>
      </c>
    </row>
    <row r="28" spans="1:3" s="334" customFormat="1" ht="12" customHeight="1">
      <c r="A28" s="12" t="s">
        <v>246</v>
      </c>
      <c r="B28" s="336" t="s">
        <v>252</v>
      </c>
      <c r="C28" s="228">
        <v>5000</v>
      </c>
    </row>
    <row r="29" spans="1:3" s="334" customFormat="1" ht="12" customHeight="1">
      <c r="A29" s="12" t="s">
        <v>247</v>
      </c>
      <c r="B29" s="336" t="s">
        <v>253</v>
      </c>
      <c r="C29" s="228"/>
    </row>
    <row r="30" spans="1:3" s="334" customFormat="1" ht="12" customHeight="1">
      <c r="A30" s="12" t="s">
        <v>248</v>
      </c>
      <c r="B30" s="336" t="s">
        <v>254</v>
      </c>
      <c r="C30" s="228">
        <v>140000</v>
      </c>
    </row>
    <row r="31" spans="1:3" s="334" customFormat="1" ht="12" customHeight="1">
      <c r="A31" s="12" t="s">
        <v>249</v>
      </c>
      <c r="B31" s="336" t="s">
        <v>255</v>
      </c>
      <c r="C31" s="228"/>
    </row>
    <row r="32" spans="1:3" s="334" customFormat="1" ht="12" customHeight="1" thickBot="1">
      <c r="A32" s="14" t="s">
        <v>250</v>
      </c>
      <c r="B32" s="337" t="s">
        <v>256</v>
      </c>
      <c r="C32" s="230"/>
    </row>
    <row r="33" spans="1:3" s="334" customFormat="1" ht="12" customHeight="1" thickBot="1">
      <c r="A33" s="18" t="s">
        <v>15</v>
      </c>
      <c r="B33" s="19" t="s">
        <v>257</v>
      </c>
      <c r="C33" s="226">
        <f>SUM(C34:C43)</f>
        <v>46574</v>
      </c>
    </row>
    <row r="34" spans="1:3" s="334" customFormat="1" ht="12" customHeight="1">
      <c r="A34" s="13" t="s">
        <v>72</v>
      </c>
      <c r="B34" s="335" t="s">
        <v>260</v>
      </c>
      <c r="C34" s="229"/>
    </row>
    <row r="35" spans="1:3" s="334" customFormat="1" ht="12" customHeight="1">
      <c r="A35" s="12" t="s">
        <v>73</v>
      </c>
      <c r="B35" s="336" t="s">
        <v>261</v>
      </c>
      <c r="C35" s="228">
        <v>150</v>
      </c>
    </row>
    <row r="36" spans="1:3" s="334" customFormat="1" ht="12" customHeight="1">
      <c r="A36" s="12" t="s">
        <v>74</v>
      </c>
      <c r="B36" s="336" t="s">
        <v>262</v>
      </c>
      <c r="C36" s="228">
        <v>3360</v>
      </c>
    </row>
    <row r="37" spans="1:3" s="334" customFormat="1" ht="12" customHeight="1">
      <c r="A37" s="12" t="s">
        <v>138</v>
      </c>
      <c r="B37" s="336" t="s">
        <v>263</v>
      </c>
      <c r="C37" s="228">
        <v>23418</v>
      </c>
    </row>
    <row r="38" spans="1:3" s="334" customFormat="1" ht="12" customHeight="1">
      <c r="A38" s="12" t="s">
        <v>139</v>
      </c>
      <c r="B38" s="336" t="s">
        <v>264</v>
      </c>
      <c r="C38" s="228">
        <v>7070</v>
      </c>
    </row>
    <row r="39" spans="1:3" s="334" customFormat="1" ht="12" customHeight="1">
      <c r="A39" s="12" t="s">
        <v>140</v>
      </c>
      <c r="B39" s="336" t="s">
        <v>265</v>
      </c>
      <c r="C39" s="228">
        <v>2476</v>
      </c>
    </row>
    <row r="40" spans="1:3" s="334" customFormat="1" ht="12" customHeight="1">
      <c r="A40" s="12" t="s">
        <v>141</v>
      </c>
      <c r="B40" s="336" t="s">
        <v>266</v>
      </c>
      <c r="C40" s="228"/>
    </row>
    <row r="41" spans="1:3" s="334" customFormat="1" ht="12" customHeight="1">
      <c r="A41" s="12" t="s">
        <v>142</v>
      </c>
      <c r="B41" s="336" t="s">
        <v>267</v>
      </c>
      <c r="C41" s="228">
        <v>8000</v>
      </c>
    </row>
    <row r="42" spans="1:3" s="334" customFormat="1" ht="12" customHeight="1">
      <c r="A42" s="12" t="s">
        <v>258</v>
      </c>
      <c r="B42" s="336" t="s">
        <v>268</v>
      </c>
      <c r="C42" s="231">
        <v>2100</v>
      </c>
    </row>
    <row r="43" spans="1:3" s="334" customFormat="1" ht="12" customHeight="1" thickBot="1">
      <c r="A43" s="14" t="s">
        <v>259</v>
      </c>
      <c r="B43" s="337" t="s">
        <v>269</v>
      </c>
      <c r="C43" s="324"/>
    </row>
    <row r="44" spans="1:3" s="334" customFormat="1" ht="12" customHeight="1" thickBot="1">
      <c r="A44" s="18" t="s">
        <v>16</v>
      </c>
      <c r="B44" s="19" t="s">
        <v>270</v>
      </c>
      <c r="C44" s="226">
        <f>SUM(C45:C49)</f>
        <v>0</v>
      </c>
    </row>
    <row r="45" spans="1:3" s="334" customFormat="1" ht="12" customHeight="1">
      <c r="A45" s="13" t="s">
        <v>75</v>
      </c>
      <c r="B45" s="335" t="s">
        <v>274</v>
      </c>
      <c r="C45" s="381"/>
    </row>
    <row r="46" spans="1:3" s="334" customFormat="1" ht="12" customHeight="1">
      <c r="A46" s="12" t="s">
        <v>76</v>
      </c>
      <c r="B46" s="336" t="s">
        <v>275</v>
      </c>
      <c r="C46" s="231"/>
    </row>
    <row r="47" spans="1:3" s="334" customFormat="1" ht="12" customHeight="1">
      <c r="A47" s="12" t="s">
        <v>271</v>
      </c>
      <c r="B47" s="336" t="s">
        <v>276</v>
      </c>
      <c r="C47" s="231"/>
    </row>
    <row r="48" spans="1:3" s="334" customFormat="1" ht="12" customHeight="1">
      <c r="A48" s="12" t="s">
        <v>272</v>
      </c>
      <c r="B48" s="336" t="s">
        <v>277</v>
      </c>
      <c r="C48" s="231"/>
    </row>
    <row r="49" spans="1:3" s="334" customFormat="1" ht="12" customHeight="1" thickBot="1">
      <c r="A49" s="14" t="s">
        <v>273</v>
      </c>
      <c r="B49" s="337" t="s">
        <v>278</v>
      </c>
      <c r="C49" s="324"/>
    </row>
    <row r="50" spans="1:3" s="334" customFormat="1" ht="12" customHeight="1" thickBot="1">
      <c r="A50" s="18" t="s">
        <v>143</v>
      </c>
      <c r="B50" s="19" t="s">
        <v>279</v>
      </c>
      <c r="C50" s="226">
        <f>SUM(C51:C53)</f>
        <v>0</v>
      </c>
    </row>
    <row r="51" spans="1:3" s="334" customFormat="1" ht="12" customHeight="1">
      <c r="A51" s="13" t="s">
        <v>77</v>
      </c>
      <c r="B51" s="335" t="s">
        <v>280</v>
      </c>
      <c r="C51" s="229"/>
    </row>
    <row r="52" spans="1:3" s="334" customFormat="1" ht="12" customHeight="1">
      <c r="A52" s="12" t="s">
        <v>78</v>
      </c>
      <c r="B52" s="336" t="s">
        <v>281</v>
      </c>
      <c r="C52" s="228"/>
    </row>
    <row r="53" spans="1:3" s="334" customFormat="1" ht="12" customHeight="1">
      <c r="A53" s="12" t="s">
        <v>284</v>
      </c>
      <c r="B53" s="336" t="s">
        <v>282</v>
      </c>
      <c r="C53" s="228"/>
    </row>
    <row r="54" spans="1:3" s="334" customFormat="1" ht="12" customHeight="1" thickBot="1">
      <c r="A54" s="14" t="s">
        <v>285</v>
      </c>
      <c r="B54" s="337" t="s">
        <v>283</v>
      </c>
      <c r="C54" s="230"/>
    </row>
    <row r="55" spans="1:3" s="334" customFormat="1" ht="12" customHeight="1" thickBot="1">
      <c r="A55" s="18" t="s">
        <v>18</v>
      </c>
      <c r="B55" s="221" t="s">
        <v>286</v>
      </c>
      <c r="C55" s="226">
        <f>SUM(C56:C58)</f>
        <v>0</v>
      </c>
    </row>
    <row r="56" spans="1:3" s="334" customFormat="1" ht="12" customHeight="1">
      <c r="A56" s="13" t="s">
        <v>144</v>
      </c>
      <c r="B56" s="335" t="s">
        <v>288</v>
      </c>
      <c r="C56" s="231"/>
    </row>
    <row r="57" spans="1:3" s="334" customFormat="1" ht="12" customHeight="1">
      <c r="A57" s="12" t="s">
        <v>145</v>
      </c>
      <c r="B57" s="336" t="s">
        <v>465</v>
      </c>
      <c r="C57" s="231"/>
    </row>
    <row r="58" spans="1:3" s="334" customFormat="1" ht="12" customHeight="1">
      <c r="A58" s="12" t="s">
        <v>199</v>
      </c>
      <c r="B58" s="336" t="s">
        <v>289</v>
      </c>
      <c r="C58" s="231"/>
    </row>
    <row r="59" spans="1:3" s="334" customFormat="1" ht="12" customHeight="1" thickBot="1">
      <c r="A59" s="14" t="s">
        <v>287</v>
      </c>
      <c r="B59" s="337" t="s">
        <v>290</v>
      </c>
      <c r="C59" s="231"/>
    </row>
    <row r="60" spans="1:3" s="334" customFormat="1" ht="12" customHeight="1" thickBot="1">
      <c r="A60" s="18" t="s">
        <v>19</v>
      </c>
      <c r="B60" s="19" t="s">
        <v>291</v>
      </c>
      <c r="C60" s="232">
        <f>+C5+C12+C19+C26+C33+C44+C50+C55</f>
        <v>263558</v>
      </c>
    </row>
    <row r="61" spans="1:3" s="334" customFormat="1" ht="12" customHeight="1" thickBot="1">
      <c r="A61" s="338" t="s">
        <v>292</v>
      </c>
      <c r="B61" s="221" t="s">
        <v>293</v>
      </c>
      <c r="C61" s="226">
        <f>SUM(C62:C64)</f>
        <v>0</v>
      </c>
    </row>
    <row r="62" spans="1:3" s="334" customFormat="1" ht="12" customHeight="1">
      <c r="A62" s="13" t="s">
        <v>325</v>
      </c>
      <c r="B62" s="335" t="s">
        <v>294</v>
      </c>
      <c r="C62" s="231"/>
    </row>
    <row r="63" spans="1:3" s="334" customFormat="1" ht="12" customHeight="1">
      <c r="A63" s="12" t="s">
        <v>334</v>
      </c>
      <c r="B63" s="336" t="s">
        <v>295</v>
      </c>
      <c r="C63" s="231"/>
    </row>
    <row r="64" spans="1:3" s="334" customFormat="1" ht="12" customHeight="1" thickBot="1">
      <c r="A64" s="14" t="s">
        <v>335</v>
      </c>
      <c r="B64" s="339" t="s">
        <v>296</v>
      </c>
      <c r="C64" s="231"/>
    </row>
    <row r="65" spans="1:3" s="334" customFormat="1" ht="12" customHeight="1" thickBot="1">
      <c r="A65" s="338" t="s">
        <v>297</v>
      </c>
      <c r="B65" s="221" t="s">
        <v>298</v>
      </c>
      <c r="C65" s="226">
        <f>SUM(C66:C69)</f>
        <v>0</v>
      </c>
    </row>
    <row r="66" spans="1:3" s="334" customFormat="1" ht="12" customHeight="1">
      <c r="A66" s="13" t="s">
        <v>123</v>
      </c>
      <c r="B66" s="335" t="s">
        <v>299</v>
      </c>
      <c r="C66" s="231"/>
    </row>
    <row r="67" spans="1:3" s="334" customFormat="1" ht="12" customHeight="1">
      <c r="A67" s="12" t="s">
        <v>124</v>
      </c>
      <c r="B67" s="336" t="s">
        <v>300</v>
      </c>
      <c r="C67" s="231"/>
    </row>
    <row r="68" spans="1:3" s="334" customFormat="1" ht="12" customHeight="1">
      <c r="A68" s="12" t="s">
        <v>326</v>
      </c>
      <c r="B68" s="336" t="s">
        <v>301</v>
      </c>
      <c r="C68" s="231"/>
    </row>
    <row r="69" spans="1:3" s="334" customFormat="1" ht="12" customHeight="1" thickBot="1">
      <c r="A69" s="14" t="s">
        <v>327</v>
      </c>
      <c r="B69" s="337" t="s">
        <v>302</v>
      </c>
      <c r="C69" s="231"/>
    </row>
    <row r="70" spans="1:3" s="334" customFormat="1" ht="12" customHeight="1" thickBot="1">
      <c r="A70" s="338" t="s">
        <v>303</v>
      </c>
      <c r="B70" s="221" t="s">
        <v>304</v>
      </c>
      <c r="C70" s="226">
        <f>SUM(C71:C72)</f>
        <v>257487</v>
      </c>
    </row>
    <row r="71" spans="1:3" s="334" customFormat="1" ht="12" customHeight="1">
      <c r="A71" s="13" t="s">
        <v>328</v>
      </c>
      <c r="B71" s="335" t="s">
        <v>305</v>
      </c>
      <c r="C71" s="231">
        <v>257487</v>
      </c>
    </row>
    <row r="72" spans="1:3" s="334" customFormat="1" ht="12" customHeight="1" thickBot="1">
      <c r="A72" s="14" t="s">
        <v>329</v>
      </c>
      <c r="B72" s="337" t="s">
        <v>306</v>
      </c>
      <c r="C72" s="231"/>
    </row>
    <row r="73" spans="1:3" s="334" customFormat="1" ht="12" customHeight="1" thickBot="1">
      <c r="A73" s="338" t="s">
        <v>307</v>
      </c>
      <c r="B73" s="221" t="s">
        <v>308</v>
      </c>
      <c r="C73" s="226">
        <f>SUM(C74:C76)</f>
        <v>69155</v>
      </c>
    </row>
    <row r="74" spans="1:3" s="334" customFormat="1" ht="12" customHeight="1">
      <c r="A74" s="13" t="s">
        <v>330</v>
      </c>
      <c r="B74" s="335" t="s">
        <v>472</v>
      </c>
      <c r="C74" s="231">
        <v>69155</v>
      </c>
    </row>
    <row r="75" spans="1:3" s="334" customFormat="1" ht="12" customHeight="1">
      <c r="A75" s="12" t="s">
        <v>331</v>
      </c>
      <c r="B75" s="336" t="s">
        <v>309</v>
      </c>
      <c r="C75" s="231"/>
    </row>
    <row r="76" spans="1:3" s="334" customFormat="1" ht="12" customHeight="1" thickBot="1">
      <c r="A76" s="14" t="s">
        <v>332</v>
      </c>
      <c r="B76" s="337" t="s">
        <v>310</v>
      </c>
      <c r="C76" s="231"/>
    </row>
    <row r="77" spans="1:3" s="334" customFormat="1" ht="12" customHeight="1" thickBot="1">
      <c r="A77" s="338" t="s">
        <v>311</v>
      </c>
      <c r="B77" s="221" t="s">
        <v>333</v>
      </c>
      <c r="C77" s="226">
        <f>SUM(C78:C81)</f>
        <v>0</v>
      </c>
    </row>
    <row r="78" spans="1:3" s="334" customFormat="1" ht="12" customHeight="1">
      <c r="A78" s="340" t="s">
        <v>312</v>
      </c>
      <c r="B78" s="335" t="s">
        <v>313</v>
      </c>
      <c r="C78" s="231"/>
    </row>
    <row r="79" spans="1:3" s="334" customFormat="1" ht="12" customHeight="1">
      <c r="A79" s="341" t="s">
        <v>314</v>
      </c>
      <c r="B79" s="336" t="s">
        <v>315</v>
      </c>
      <c r="C79" s="231"/>
    </row>
    <row r="80" spans="1:3" s="334" customFormat="1" ht="12" customHeight="1">
      <c r="A80" s="341" t="s">
        <v>316</v>
      </c>
      <c r="B80" s="336" t="s">
        <v>317</v>
      </c>
      <c r="C80" s="231"/>
    </row>
    <row r="81" spans="1:3" s="334" customFormat="1" ht="12" customHeight="1" thickBot="1">
      <c r="A81" s="342" t="s">
        <v>318</v>
      </c>
      <c r="B81" s="337" t="s">
        <v>319</v>
      </c>
      <c r="C81" s="231"/>
    </row>
    <row r="82" spans="1:3" s="334" customFormat="1" ht="13.5" customHeight="1" thickBot="1">
      <c r="A82" s="338" t="s">
        <v>320</v>
      </c>
      <c r="B82" s="221" t="s">
        <v>321</v>
      </c>
      <c r="C82" s="382"/>
    </row>
    <row r="83" spans="1:3" s="334" customFormat="1" ht="15.75" customHeight="1" thickBot="1">
      <c r="A83" s="338" t="s">
        <v>322</v>
      </c>
      <c r="B83" s="343" t="s">
        <v>323</v>
      </c>
      <c r="C83" s="232">
        <f>+C61+C65+C70+C73+C77+C82</f>
        <v>326642</v>
      </c>
    </row>
    <row r="84" spans="1:3" s="334" customFormat="1" ht="16.5" customHeight="1" thickBot="1">
      <c r="A84" s="344" t="s">
        <v>336</v>
      </c>
      <c r="B84" s="345" t="s">
        <v>324</v>
      </c>
      <c r="C84" s="232">
        <f>+C60+C83</f>
        <v>590200</v>
      </c>
    </row>
    <row r="85" spans="1:3" s="334" customFormat="1" ht="83.25" customHeight="1">
      <c r="A85" s="3"/>
      <c r="B85" s="4"/>
      <c r="C85" s="233"/>
    </row>
    <row r="86" spans="1:3" ht="16.5" customHeight="1">
      <c r="A86" s="397" t="s">
        <v>40</v>
      </c>
      <c r="B86" s="397"/>
      <c r="C86" s="397"/>
    </row>
    <row r="87" spans="1:3" s="346" customFormat="1" ht="16.5" customHeight="1" thickBot="1">
      <c r="A87" s="399" t="s">
        <v>126</v>
      </c>
      <c r="B87" s="399"/>
      <c r="C87" s="88" t="s">
        <v>198</v>
      </c>
    </row>
    <row r="88" spans="1:3" ht="37.5" customHeight="1" thickBot="1">
      <c r="A88" s="21" t="s">
        <v>66</v>
      </c>
      <c r="B88" s="22" t="s">
        <v>41</v>
      </c>
      <c r="C88" s="35" t="s">
        <v>226</v>
      </c>
    </row>
    <row r="89" spans="1:3" s="33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0" t="s">
        <v>11</v>
      </c>
      <c r="B90" s="26" t="s">
        <v>339</v>
      </c>
      <c r="C90" s="225">
        <f>SUM(C91:C95)</f>
        <v>206351</v>
      </c>
    </row>
    <row r="91" spans="1:3" ht="12" customHeight="1">
      <c r="A91" s="15" t="s">
        <v>79</v>
      </c>
      <c r="B91" s="8" t="s">
        <v>42</v>
      </c>
      <c r="C91" s="227">
        <v>67840</v>
      </c>
    </row>
    <row r="92" spans="1:3" ht="12" customHeight="1">
      <c r="A92" s="12" t="s">
        <v>80</v>
      </c>
      <c r="B92" s="6" t="s">
        <v>146</v>
      </c>
      <c r="C92" s="228">
        <v>18168</v>
      </c>
    </row>
    <row r="93" spans="1:3" ht="12" customHeight="1">
      <c r="A93" s="12" t="s">
        <v>81</v>
      </c>
      <c r="B93" s="6" t="s">
        <v>114</v>
      </c>
      <c r="C93" s="230">
        <v>90788</v>
      </c>
    </row>
    <row r="94" spans="1:3" ht="12" customHeight="1">
      <c r="A94" s="12" t="s">
        <v>82</v>
      </c>
      <c r="B94" s="9" t="s">
        <v>147</v>
      </c>
      <c r="C94" s="230">
        <v>6470</v>
      </c>
    </row>
    <row r="95" spans="1:3" ht="12" customHeight="1">
      <c r="A95" s="12" t="s">
        <v>90</v>
      </c>
      <c r="B95" s="17" t="s">
        <v>148</v>
      </c>
      <c r="C95" s="230">
        <f>SUM(C96:C105)</f>
        <v>23085</v>
      </c>
    </row>
    <row r="96" spans="1:3" ht="12" customHeight="1">
      <c r="A96" s="12" t="s">
        <v>83</v>
      </c>
      <c r="B96" s="6" t="s">
        <v>340</v>
      </c>
      <c r="C96" s="230"/>
    </row>
    <row r="97" spans="1:3" ht="12" customHeight="1">
      <c r="A97" s="12" t="s">
        <v>84</v>
      </c>
      <c r="B97" s="90" t="s">
        <v>341</v>
      </c>
      <c r="C97" s="230"/>
    </row>
    <row r="98" spans="1:3" ht="12" customHeight="1">
      <c r="A98" s="12" t="s">
        <v>91</v>
      </c>
      <c r="B98" s="91" t="s">
        <v>342</v>
      </c>
      <c r="C98" s="230"/>
    </row>
    <row r="99" spans="1:3" ht="12" customHeight="1">
      <c r="A99" s="12" t="s">
        <v>92</v>
      </c>
      <c r="B99" s="91" t="s">
        <v>343</v>
      </c>
      <c r="C99" s="230"/>
    </row>
    <row r="100" spans="1:3" ht="12" customHeight="1">
      <c r="A100" s="12" t="s">
        <v>93</v>
      </c>
      <c r="B100" s="90" t="s">
        <v>344</v>
      </c>
      <c r="C100" s="230">
        <v>17285</v>
      </c>
    </row>
    <row r="101" spans="1:3" ht="12" customHeight="1">
      <c r="A101" s="12" t="s">
        <v>94</v>
      </c>
      <c r="B101" s="90" t="s">
        <v>345</v>
      </c>
      <c r="C101" s="230"/>
    </row>
    <row r="102" spans="1:3" ht="12" customHeight="1">
      <c r="A102" s="12" t="s">
        <v>96</v>
      </c>
      <c r="B102" s="91" t="s">
        <v>346</v>
      </c>
      <c r="C102" s="230"/>
    </row>
    <row r="103" spans="1:3" ht="12" customHeight="1">
      <c r="A103" s="11" t="s">
        <v>149</v>
      </c>
      <c r="B103" s="92" t="s">
        <v>347</v>
      </c>
      <c r="C103" s="230"/>
    </row>
    <row r="104" spans="1:3" ht="12" customHeight="1">
      <c r="A104" s="12" t="s">
        <v>337</v>
      </c>
      <c r="B104" s="92" t="s">
        <v>348</v>
      </c>
      <c r="C104" s="230"/>
    </row>
    <row r="105" spans="1:3" ht="12" customHeight="1" thickBot="1">
      <c r="A105" s="16" t="s">
        <v>338</v>
      </c>
      <c r="B105" s="93" t="s">
        <v>349</v>
      </c>
      <c r="C105" s="234">
        <v>5800</v>
      </c>
    </row>
    <row r="106" spans="1:3" ht="12" customHeight="1" thickBot="1">
      <c r="A106" s="18" t="s">
        <v>12</v>
      </c>
      <c r="B106" s="25" t="s">
        <v>350</v>
      </c>
      <c r="C106" s="226">
        <f>+C107+C109+C111</f>
        <v>254850</v>
      </c>
    </row>
    <row r="107" spans="1:3" ht="12" customHeight="1">
      <c r="A107" s="13" t="s">
        <v>85</v>
      </c>
      <c r="B107" s="6" t="s">
        <v>197</v>
      </c>
      <c r="C107" s="229">
        <v>239350</v>
      </c>
    </row>
    <row r="108" spans="1:3" ht="12" customHeight="1">
      <c r="A108" s="13" t="s">
        <v>86</v>
      </c>
      <c r="B108" s="10" t="s">
        <v>354</v>
      </c>
      <c r="C108" s="229"/>
    </row>
    <row r="109" spans="1:3" ht="12" customHeight="1">
      <c r="A109" s="13" t="s">
        <v>87</v>
      </c>
      <c r="B109" s="10" t="s">
        <v>150</v>
      </c>
      <c r="C109" s="228">
        <v>15500</v>
      </c>
    </row>
    <row r="110" spans="1:3" ht="12" customHeight="1">
      <c r="A110" s="13" t="s">
        <v>88</v>
      </c>
      <c r="B110" s="10" t="s">
        <v>355</v>
      </c>
      <c r="C110" s="219"/>
    </row>
    <row r="111" spans="1:3" ht="12" customHeight="1">
      <c r="A111" s="13" t="s">
        <v>89</v>
      </c>
      <c r="B111" s="223" t="s">
        <v>200</v>
      </c>
      <c r="C111" s="219">
        <f>SUM(C112:C119)</f>
        <v>0</v>
      </c>
    </row>
    <row r="112" spans="1:3" ht="12" customHeight="1">
      <c r="A112" s="13" t="s">
        <v>95</v>
      </c>
      <c r="B112" s="222" t="s">
        <v>466</v>
      </c>
      <c r="C112" s="219"/>
    </row>
    <row r="113" spans="1:3" ht="12" customHeight="1">
      <c r="A113" s="13" t="s">
        <v>97</v>
      </c>
      <c r="B113" s="331" t="s">
        <v>360</v>
      </c>
      <c r="C113" s="219"/>
    </row>
    <row r="114" spans="1:3" ht="15.75">
      <c r="A114" s="13" t="s">
        <v>151</v>
      </c>
      <c r="B114" s="91" t="s">
        <v>343</v>
      </c>
      <c r="C114" s="219"/>
    </row>
    <row r="115" spans="1:3" ht="12" customHeight="1">
      <c r="A115" s="13" t="s">
        <v>152</v>
      </c>
      <c r="B115" s="91" t="s">
        <v>359</v>
      </c>
      <c r="C115" s="219"/>
    </row>
    <row r="116" spans="1:3" ht="12" customHeight="1">
      <c r="A116" s="13" t="s">
        <v>153</v>
      </c>
      <c r="B116" s="91" t="s">
        <v>358</v>
      </c>
      <c r="C116" s="219"/>
    </row>
    <row r="117" spans="1:3" ht="12" customHeight="1">
      <c r="A117" s="13" t="s">
        <v>351</v>
      </c>
      <c r="B117" s="91" t="s">
        <v>346</v>
      </c>
      <c r="C117" s="219"/>
    </row>
    <row r="118" spans="1:3" ht="12" customHeight="1">
      <c r="A118" s="13" t="s">
        <v>352</v>
      </c>
      <c r="B118" s="91" t="s">
        <v>357</v>
      </c>
      <c r="C118" s="219"/>
    </row>
    <row r="119" spans="1:3" ht="16.5" thickBot="1">
      <c r="A119" s="11" t="s">
        <v>353</v>
      </c>
      <c r="B119" s="91" t="s">
        <v>356</v>
      </c>
      <c r="C119" s="220"/>
    </row>
    <row r="120" spans="1:3" ht="12" customHeight="1" thickBot="1">
      <c r="A120" s="18" t="s">
        <v>13</v>
      </c>
      <c r="B120" s="85" t="s">
        <v>361</v>
      </c>
      <c r="C120" s="226">
        <f>+C121+C122</f>
        <v>59844</v>
      </c>
    </row>
    <row r="121" spans="1:3" ht="12" customHeight="1">
      <c r="A121" s="13" t="s">
        <v>68</v>
      </c>
      <c r="B121" s="7" t="s">
        <v>54</v>
      </c>
      <c r="C121" s="229">
        <v>57344</v>
      </c>
    </row>
    <row r="122" spans="1:3" ht="12" customHeight="1" thickBot="1">
      <c r="A122" s="14" t="s">
        <v>69</v>
      </c>
      <c r="B122" s="10" t="s">
        <v>55</v>
      </c>
      <c r="C122" s="230">
        <v>2500</v>
      </c>
    </row>
    <row r="123" spans="1:3" ht="12" customHeight="1" thickBot="1">
      <c r="A123" s="18" t="s">
        <v>14</v>
      </c>
      <c r="B123" s="85" t="s">
        <v>362</v>
      </c>
      <c r="C123" s="226">
        <f>+C90+C106+C120</f>
        <v>521045</v>
      </c>
    </row>
    <row r="124" spans="1:3" ht="12" customHeight="1" thickBot="1">
      <c r="A124" s="18" t="s">
        <v>15</v>
      </c>
      <c r="B124" s="85" t="s">
        <v>363</v>
      </c>
      <c r="C124" s="226">
        <f>+C125+C126+C127</f>
        <v>0</v>
      </c>
    </row>
    <row r="125" spans="1:3" ht="12" customHeight="1">
      <c r="A125" s="13" t="s">
        <v>72</v>
      </c>
      <c r="B125" s="7" t="s">
        <v>364</v>
      </c>
      <c r="C125" s="219"/>
    </row>
    <row r="126" spans="1:3" ht="12" customHeight="1">
      <c r="A126" s="13" t="s">
        <v>73</v>
      </c>
      <c r="B126" s="7" t="s">
        <v>365</v>
      </c>
      <c r="C126" s="219"/>
    </row>
    <row r="127" spans="1:3" ht="12" customHeight="1" thickBot="1">
      <c r="A127" s="11" t="s">
        <v>74</v>
      </c>
      <c r="B127" s="5" t="s">
        <v>366</v>
      </c>
      <c r="C127" s="219"/>
    </row>
    <row r="128" spans="1:3" ht="12" customHeight="1" thickBot="1">
      <c r="A128" s="18" t="s">
        <v>16</v>
      </c>
      <c r="B128" s="85" t="s">
        <v>421</v>
      </c>
      <c r="C128" s="226">
        <f>+C129+C130+C131+C132</f>
        <v>0</v>
      </c>
    </row>
    <row r="129" spans="1:3" ht="12" customHeight="1">
      <c r="A129" s="13" t="s">
        <v>75</v>
      </c>
      <c r="B129" s="7" t="s">
        <v>367</v>
      </c>
      <c r="C129" s="219"/>
    </row>
    <row r="130" spans="1:3" ht="12" customHeight="1">
      <c r="A130" s="13" t="s">
        <v>76</v>
      </c>
      <c r="B130" s="7" t="s">
        <v>368</v>
      </c>
      <c r="C130" s="219"/>
    </row>
    <row r="131" spans="1:3" ht="12" customHeight="1">
      <c r="A131" s="13" t="s">
        <v>271</v>
      </c>
      <c r="B131" s="7" t="s">
        <v>369</v>
      </c>
      <c r="C131" s="219"/>
    </row>
    <row r="132" spans="1:3" ht="12" customHeight="1" thickBot="1">
      <c r="A132" s="11" t="s">
        <v>272</v>
      </c>
      <c r="B132" s="5" t="s">
        <v>370</v>
      </c>
      <c r="C132" s="219"/>
    </row>
    <row r="133" spans="1:3" ht="12" customHeight="1" thickBot="1">
      <c r="A133" s="18" t="s">
        <v>17</v>
      </c>
      <c r="B133" s="85" t="s">
        <v>371</v>
      </c>
      <c r="C133" s="232">
        <f>+C134+C135+C136+C137</f>
        <v>69155</v>
      </c>
    </row>
    <row r="134" spans="1:3" ht="12" customHeight="1">
      <c r="A134" s="13" t="s">
        <v>77</v>
      </c>
      <c r="B134" s="7" t="s">
        <v>472</v>
      </c>
      <c r="C134" s="219">
        <v>69155</v>
      </c>
    </row>
    <row r="135" spans="1:3" ht="12" customHeight="1">
      <c r="A135" s="13" t="s">
        <v>78</v>
      </c>
      <c r="B135" s="7" t="s">
        <v>382</v>
      </c>
      <c r="C135" s="219"/>
    </row>
    <row r="136" spans="1:3" ht="12" customHeight="1">
      <c r="A136" s="13" t="s">
        <v>284</v>
      </c>
      <c r="B136" s="7" t="s">
        <v>373</v>
      </c>
      <c r="C136" s="219"/>
    </row>
    <row r="137" spans="1:3" ht="12" customHeight="1" thickBot="1">
      <c r="A137" s="11" t="s">
        <v>285</v>
      </c>
      <c r="B137" s="5" t="s">
        <v>374</v>
      </c>
      <c r="C137" s="219"/>
    </row>
    <row r="138" spans="1:3" ht="12" customHeight="1" thickBot="1">
      <c r="A138" s="18" t="s">
        <v>18</v>
      </c>
      <c r="B138" s="85" t="s">
        <v>375</v>
      </c>
      <c r="C138" s="235">
        <f>+C139+C140+C141+C142</f>
        <v>0</v>
      </c>
    </row>
    <row r="139" spans="1:3" ht="12" customHeight="1">
      <c r="A139" s="13" t="s">
        <v>144</v>
      </c>
      <c r="B139" s="7" t="s">
        <v>376</v>
      </c>
      <c r="C139" s="219"/>
    </row>
    <row r="140" spans="1:3" ht="12" customHeight="1">
      <c r="A140" s="13" t="s">
        <v>145</v>
      </c>
      <c r="B140" s="7" t="s">
        <v>377</v>
      </c>
      <c r="C140" s="219"/>
    </row>
    <row r="141" spans="1:3" ht="12" customHeight="1">
      <c r="A141" s="13" t="s">
        <v>199</v>
      </c>
      <c r="B141" s="7" t="s">
        <v>378</v>
      </c>
      <c r="C141" s="219"/>
    </row>
    <row r="142" spans="1:3" ht="12" customHeight="1" thickBot="1">
      <c r="A142" s="13" t="s">
        <v>287</v>
      </c>
      <c r="B142" s="7" t="s">
        <v>379</v>
      </c>
      <c r="C142" s="219"/>
    </row>
    <row r="143" spans="1:9" ht="15" customHeight="1" thickBot="1">
      <c r="A143" s="18" t="s">
        <v>19</v>
      </c>
      <c r="B143" s="85" t="s">
        <v>380</v>
      </c>
      <c r="C143" s="347">
        <f>+C124+C128+C133+C138</f>
        <v>69155</v>
      </c>
      <c r="F143" s="348"/>
      <c r="G143" s="349"/>
      <c r="H143" s="349"/>
      <c r="I143" s="349"/>
    </row>
    <row r="144" spans="1:3" s="334" customFormat="1" ht="12.75" customHeight="1" thickBot="1">
      <c r="A144" s="224" t="s">
        <v>20</v>
      </c>
      <c r="B144" s="309" t="s">
        <v>381</v>
      </c>
      <c r="C144" s="347">
        <f>+C123+C143</f>
        <v>590200</v>
      </c>
    </row>
    <row r="145" ht="7.5" customHeight="1"/>
    <row r="146" spans="1:3" ht="15.75">
      <c r="A146" s="400" t="s">
        <v>383</v>
      </c>
      <c r="B146" s="400"/>
      <c r="C146" s="400"/>
    </row>
    <row r="147" spans="1:3" ht="15" customHeight="1" thickBot="1">
      <c r="A147" s="398" t="s">
        <v>127</v>
      </c>
      <c r="B147" s="398"/>
      <c r="C147" s="236" t="s">
        <v>198</v>
      </c>
    </row>
    <row r="148" spans="1:4" ht="13.5" customHeight="1" thickBot="1">
      <c r="A148" s="18">
        <v>1</v>
      </c>
      <c r="B148" s="25" t="s">
        <v>384</v>
      </c>
      <c r="C148" s="226">
        <f>+C60-C123</f>
        <v>-257487</v>
      </c>
      <c r="D148" s="350"/>
    </row>
    <row r="149" spans="1:3" ht="27.75" customHeight="1" thickBot="1">
      <c r="A149" s="18" t="s">
        <v>12</v>
      </c>
      <c r="B149" s="25" t="s">
        <v>385</v>
      </c>
      <c r="C149" s="226">
        <f>+C83-C143</f>
        <v>257487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2" sqref="C22"/>
    </sheetView>
  </sheetViews>
  <sheetFormatPr defaultColWidth="9.00390625" defaultRowHeight="12.75"/>
  <cols>
    <col min="1" max="1" width="13.875" style="197" customWidth="1"/>
    <col min="2" max="2" width="79.125" style="198" customWidth="1"/>
    <col min="3" max="3" width="25.00390625" style="198" customWidth="1"/>
    <col min="4" max="16384" width="9.375" style="198" customWidth="1"/>
  </cols>
  <sheetData>
    <row r="1" spans="1:3" s="177" customFormat="1" ht="21" customHeight="1" thickBot="1">
      <c r="A1" s="176"/>
      <c r="B1" s="178"/>
      <c r="C1" s="373" t="s">
        <v>457</v>
      </c>
    </row>
    <row r="2" spans="1:3" s="374" customFormat="1" ht="25.5" customHeight="1">
      <c r="A2" s="325" t="s">
        <v>171</v>
      </c>
      <c r="B2" s="287" t="s">
        <v>473</v>
      </c>
      <c r="C2" s="302" t="s">
        <v>56</v>
      </c>
    </row>
    <row r="3" spans="1:3" s="374" customFormat="1" ht="24.75" thickBot="1">
      <c r="A3" s="366" t="s">
        <v>170</v>
      </c>
      <c r="B3" s="288" t="s">
        <v>456</v>
      </c>
      <c r="C3" s="303" t="s">
        <v>470</v>
      </c>
    </row>
    <row r="4" spans="1:3" s="375" customFormat="1" ht="15.75" customHeight="1" thickBot="1">
      <c r="A4" s="180"/>
      <c r="B4" s="180"/>
      <c r="C4" s="181" t="s">
        <v>47</v>
      </c>
    </row>
    <row r="5" spans="1:3" ht="13.5" thickBot="1">
      <c r="A5" s="326" t="s">
        <v>172</v>
      </c>
      <c r="B5" s="182" t="s">
        <v>48</v>
      </c>
      <c r="C5" s="183" t="s">
        <v>49</v>
      </c>
    </row>
    <row r="6" spans="1:3" s="376" customFormat="1" ht="12.75" customHeight="1" thickBot="1">
      <c r="A6" s="149">
        <v>1</v>
      </c>
      <c r="B6" s="150">
        <v>2</v>
      </c>
      <c r="C6" s="151">
        <v>3</v>
      </c>
    </row>
    <row r="7" spans="1:3" s="376" customFormat="1" ht="15.75" customHeight="1" thickBot="1">
      <c r="A7" s="184"/>
      <c r="B7" s="185" t="s">
        <v>50</v>
      </c>
      <c r="C7" s="186"/>
    </row>
    <row r="8" spans="1:3" s="304" customFormat="1" ht="12" customHeight="1" thickBot="1">
      <c r="A8" s="149" t="s">
        <v>11</v>
      </c>
      <c r="B8" s="187" t="s">
        <v>431</v>
      </c>
      <c r="C8" s="246">
        <f>SUM(C9:C18)</f>
        <v>0</v>
      </c>
    </row>
    <row r="9" spans="1:3" s="304" customFormat="1" ht="12" customHeight="1">
      <c r="A9" s="367" t="s">
        <v>79</v>
      </c>
      <c r="B9" s="8" t="s">
        <v>260</v>
      </c>
      <c r="C9" s="293"/>
    </row>
    <row r="10" spans="1:3" s="304" customFormat="1" ht="12" customHeight="1">
      <c r="A10" s="368" t="s">
        <v>80</v>
      </c>
      <c r="B10" s="6" t="s">
        <v>261</v>
      </c>
      <c r="C10" s="244"/>
    </row>
    <row r="11" spans="1:3" s="304" customFormat="1" ht="12" customHeight="1">
      <c r="A11" s="368" t="s">
        <v>81</v>
      </c>
      <c r="B11" s="6" t="s">
        <v>262</v>
      </c>
      <c r="C11" s="244"/>
    </row>
    <row r="12" spans="1:3" s="304" customFormat="1" ht="12" customHeight="1">
      <c r="A12" s="368" t="s">
        <v>82</v>
      </c>
      <c r="B12" s="6" t="s">
        <v>263</v>
      </c>
      <c r="C12" s="244"/>
    </row>
    <row r="13" spans="1:3" s="304" customFormat="1" ht="12" customHeight="1">
      <c r="A13" s="368" t="s">
        <v>122</v>
      </c>
      <c r="B13" s="6" t="s">
        <v>264</v>
      </c>
      <c r="C13" s="244"/>
    </row>
    <row r="14" spans="1:3" s="304" customFormat="1" ht="12" customHeight="1">
      <c r="A14" s="368" t="s">
        <v>83</v>
      </c>
      <c r="B14" s="6" t="s">
        <v>432</v>
      </c>
      <c r="C14" s="244"/>
    </row>
    <row r="15" spans="1:3" s="304" customFormat="1" ht="12" customHeight="1">
      <c r="A15" s="368" t="s">
        <v>84</v>
      </c>
      <c r="B15" s="5" t="s">
        <v>433</v>
      </c>
      <c r="C15" s="244"/>
    </row>
    <row r="16" spans="1:3" s="304" customFormat="1" ht="12" customHeight="1">
      <c r="A16" s="368" t="s">
        <v>91</v>
      </c>
      <c r="B16" s="6" t="s">
        <v>267</v>
      </c>
      <c r="C16" s="294"/>
    </row>
    <row r="17" spans="1:3" s="377" customFormat="1" ht="12" customHeight="1">
      <c r="A17" s="368" t="s">
        <v>92</v>
      </c>
      <c r="B17" s="6" t="s">
        <v>268</v>
      </c>
      <c r="C17" s="244"/>
    </row>
    <row r="18" spans="1:3" s="377" customFormat="1" ht="12" customHeight="1" thickBot="1">
      <c r="A18" s="368" t="s">
        <v>93</v>
      </c>
      <c r="B18" s="5" t="s">
        <v>269</v>
      </c>
      <c r="C18" s="245"/>
    </row>
    <row r="19" spans="1:3" s="304" customFormat="1" ht="12" customHeight="1" thickBot="1">
      <c r="A19" s="149" t="s">
        <v>12</v>
      </c>
      <c r="B19" s="187" t="s">
        <v>434</v>
      </c>
      <c r="C19" s="246">
        <f>SUM(C20:C22)</f>
        <v>0</v>
      </c>
    </row>
    <row r="20" spans="1:3" s="377" customFormat="1" ht="12" customHeight="1">
      <c r="A20" s="368" t="s">
        <v>85</v>
      </c>
      <c r="B20" s="7" t="s">
        <v>235</v>
      </c>
      <c r="C20" s="244"/>
    </row>
    <row r="21" spans="1:3" s="377" customFormat="1" ht="12" customHeight="1">
      <c r="A21" s="368" t="s">
        <v>86</v>
      </c>
      <c r="B21" s="6" t="s">
        <v>435</v>
      </c>
      <c r="C21" s="244"/>
    </row>
    <row r="22" spans="1:3" s="377" customFormat="1" ht="12" customHeight="1">
      <c r="A22" s="368" t="s">
        <v>87</v>
      </c>
      <c r="B22" s="6" t="s">
        <v>436</v>
      </c>
      <c r="C22" s="244"/>
    </row>
    <row r="23" spans="1:3" s="377" customFormat="1" ht="12" customHeight="1" thickBot="1">
      <c r="A23" s="368" t="s">
        <v>88</v>
      </c>
      <c r="B23" s="6" t="s">
        <v>2</v>
      </c>
      <c r="C23" s="244"/>
    </row>
    <row r="24" spans="1:3" s="377" customFormat="1" ht="12" customHeight="1" thickBot="1">
      <c r="A24" s="154" t="s">
        <v>13</v>
      </c>
      <c r="B24" s="85" t="s">
        <v>137</v>
      </c>
      <c r="C24" s="273"/>
    </row>
    <row r="25" spans="1:3" s="377" customFormat="1" ht="12" customHeight="1" thickBot="1">
      <c r="A25" s="154" t="s">
        <v>14</v>
      </c>
      <c r="B25" s="85" t="s">
        <v>437</v>
      </c>
      <c r="C25" s="246">
        <f>+C26+C27</f>
        <v>0</v>
      </c>
    </row>
    <row r="26" spans="1:3" s="377" customFormat="1" ht="12" customHeight="1">
      <c r="A26" s="369" t="s">
        <v>245</v>
      </c>
      <c r="B26" s="370" t="s">
        <v>435</v>
      </c>
      <c r="C26" s="64"/>
    </row>
    <row r="27" spans="1:3" s="377" customFormat="1" ht="12" customHeight="1">
      <c r="A27" s="369" t="s">
        <v>248</v>
      </c>
      <c r="B27" s="371" t="s">
        <v>438</v>
      </c>
      <c r="C27" s="247"/>
    </row>
    <row r="28" spans="1:3" s="377" customFormat="1" ht="12" customHeight="1" thickBot="1">
      <c r="A28" s="368" t="s">
        <v>249</v>
      </c>
      <c r="B28" s="372" t="s">
        <v>439</v>
      </c>
      <c r="C28" s="67"/>
    </row>
    <row r="29" spans="1:3" s="377" customFormat="1" ht="12" customHeight="1" thickBot="1">
      <c r="A29" s="154" t="s">
        <v>15</v>
      </c>
      <c r="B29" s="85" t="s">
        <v>440</v>
      </c>
      <c r="C29" s="246">
        <f>+C30+C31+C32</f>
        <v>0</v>
      </c>
    </row>
    <row r="30" spans="1:3" s="377" customFormat="1" ht="12" customHeight="1">
      <c r="A30" s="369" t="s">
        <v>72</v>
      </c>
      <c r="B30" s="370" t="s">
        <v>274</v>
      </c>
      <c r="C30" s="64"/>
    </row>
    <row r="31" spans="1:3" s="377" customFormat="1" ht="12" customHeight="1">
      <c r="A31" s="369" t="s">
        <v>73</v>
      </c>
      <c r="B31" s="371" t="s">
        <v>275</v>
      </c>
      <c r="C31" s="247"/>
    </row>
    <row r="32" spans="1:3" s="377" customFormat="1" ht="12" customHeight="1" thickBot="1">
      <c r="A32" s="368" t="s">
        <v>74</v>
      </c>
      <c r="B32" s="89" t="s">
        <v>276</v>
      </c>
      <c r="C32" s="67"/>
    </row>
    <row r="33" spans="1:3" s="304" customFormat="1" ht="12" customHeight="1" thickBot="1">
      <c r="A33" s="154" t="s">
        <v>16</v>
      </c>
      <c r="B33" s="85" t="s">
        <v>389</v>
      </c>
      <c r="C33" s="273"/>
    </row>
    <row r="34" spans="1:3" s="304" customFormat="1" ht="12" customHeight="1" thickBot="1">
      <c r="A34" s="154" t="s">
        <v>17</v>
      </c>
      <c r="B34" s="85" t="s">
        <v>441</v>
      </c>
      <c r="C34" s="295"/>
    </row>
    <row r="35" spans="1:3" s="304" customFormat="1" ht="12" customHeight="1" thickBot="1">
      <c r="A35" s="149" t="s">
        <v>18</v>
      </c>
      <c r="B35" s="85" t="s">
        <v>442</v>
      </c>
      <c r="C35" s="296">
        <f>+C8+C19+C24+C25+C29+C33+C34</f>
        <v>0</v>
      </c>
    </row>
    <row r="36" spans="1:3" s="304" customFormat="1" ht="12" customHeight="1" thickBot="1">
      <c r="A36" s="188" t="s">
        <v>19</v>
      </c>
      <c r="B36" s="85" t="s">
        <v>443</v>
      </c>
      <c r="C36" s="296">
        <f>+C37+C38+C39</f>
        <v>0</v>
      </c>
    </row>
    <row r="37" spans="1:3" s="304" customFormat="1" ht="12" customHeight="1">
      <c r="A37" s="369" t="s">
        <v>444</v>
      </c>
      <c r="B37" s="370" t="s">
        <v>207</v>
      </c>
      <c r="C37" s="64"/>
    </row>
    <row r="38" spans="1:3" s="304" customFormat="1" ht="12" customHeight="1">
      <c r="A38" s="369" t="s">
        <v>445</v>
      </c>
      <c r="B38" s="371" t="s">
        <v>3</v>
      </c>
      <c r="C38" s="247"/>
    </row>
    <row r="39" spans="1:3" s="377" customFormat="1" ht="12" customHeight="1" thickBot="1">
      <c r="A39" s="368" t="s">
        <v>446</v>
      </c>
      <c r="B39" s="89" t="s">
        <v>447</v>
      </c>
      <c r="C39" s="67"/>
    </row>
    <row r="40" spans="1:3" s="377" customFormat="1" ht="15" customHeight="1" thickBot="1">
      <c r="A40" s="188" t="s">
        <v>20</v>
      </c>
      <c r="B40" s="189" t="s">
        <v>448</v>
      </c>
      <c r="C40" s="299">
        <f>+C35+C36</f>
        <v>0</v>
      </c>
    </row>
    <row r="41" spans="1:3" s="377" customFormat="1" ht="15" customHeight="1">
      <c r="A41" s="190"/>
      <c r="B41" s="191"/>
      <c r="C41" s="297"/>
    </row>
    <row r="42" spans="1:3" ht="13.5" thickBot="1">
      <c r="A42" s="192"/>
      <c r="B42" s="193"/>
      <c r="C42" s="298"/>
    </row>
    <row r="43" spans="1:3" s="376" customFormat="1" ht="16.5" customHeight="1" thickBot="1">
      <c r="A43" s="194"/>
      <c r="B43" s="195" t="s">
        <v>52</v>
      </c>
      <c r="C43" s="299"/>
    </row>
    <row r="44" spans="1:3" s="378" customFormat="1" ht="12" customHeight="1" thickBot="1">
      <c r="A44" s="154" t="s">
        <v>11</v>
      </c>
      <c r="B44" s="85" t="s">
        <v>449</v>
      </c>
      <c r="C44" s="246">
        <f>SUM(C45:C49)</f>
        <v>0</v>
      </c>
    </row>
    <row r="45" spans="1:3" ht="12" customHeight="1">
      <c r="A45" s="368" t="s">
        <v>79</v>
      </c>
      <c r="B45" s="7" t="s">
        <v>42</v>
      </c>
      <c r="C45" s="64"/>
    </row>
    <row r="46" spans="1:3" ht="12" customHeight="1">
      <c r="A46" s="368" t="s">
        <v>80</v>
      </c>
      <c r="B46" s="6" t="s">
        <v>146</v>
      </c>
      <c r="C46" s="66"/>
    </row>
    <row r="47" spans="1:3" ht="12" customHeight="1">
      <c r="A47" s="368" t="s">
        <v>81</v>
      </c>
      <c r="B47" s="6" t="s">
        <v>114</v>
      </c>
      <c r="C47" s="66"/>
    </row>
    <row r="48" spans="1:3" ht="12" customHeight="1">
      <c r="A48" s="368" t="s">
        <v>82</v>
      </c>
      <c r="B48" s="6" t="s">
        <v>147</v>
      </c>
      <c r="C48" s="66"/>
    </row>
    <row r="49" spans="1:3" ht="12" customHeight="1" thickBot="1">
      <c r="A49" s="368" t="s">
        <v>122</v>
      </c>
      <c r="B49" s="6" t="s">
        <v>148</v>
      </c>
      <c r="C49" s="66"/>
    </row>
    <row r="50" spans="1:3" ht="12" customHeight="1" thickBot="1">
      <c r="A50" s="154" t="s">
        <v>12</v>
      </c>
      <c r="B50" s="85" t="s">
        <v>450</v>
      </c>
      <c r="C50" s="246">
        <f>SUM(C51:C53)</f>
        <v>0</v>
      </c>
    </row>
    <row r="51" spans="1:3" s="378" customFormat="1" ht="12" customHeight="1">
      <c r="A51" s="368" t="s">
        <v>85</v>
      </c>
      <c r="B51" s="7" t="s">
        <v>197</v>
      </c>
      <c r="C51" s="64"/>
    </row>
    <row r="52" spans="1:3" ht="12" customHeight="1">
      <c r="A52" s="368" t="s">
        <v>86</v>
      </c>
      <c r="B52" s="6" t="s">
        <v>150</v>
      </c>
      <c r="C52" s="66"/>
    </row>
    <row r="53" spans="1:3" ht="12" customHeight="1">
      <c r="A53" s="368" t="s">
        <v>87</v>
      </c>
      <c r="B53" s="6" t="s">
        <v>53</v>
      </c>
      <c r="C53" s="66"/>
    </row>
    <row r="54" spans="1:3" ht="12" customHeight="1" thickBot="1">
      <c r="A54" s="368" t="s">
        <v>88</v>
      </c>
      <c r="B54" s="6" t="s">
        <v>4</v>
      </c>
      <c r="C54" s="66"/>
    </row>
    <row r="55" spans="1:3" ht="15" customHeight="1" thickBot="1">
      <c r="A55" s="154" t="s">
        <v>13</v>
      </c>
      <c r="B55" s="196" t="s">
        <v>451</v>
      </c>
      <c r="C55" s="300">
        <f>+C44+C50</f>
        <v>0</v>
      </c>
    </row>
    <row r="56" ht="13.5" thickBot="1">
      <c r="C56" s="301"/>
    </row>
    <row r="57" spans="1:3" ht="15" customHeight="1" thickBot="1">
      <c r="A57" s="199" t="s">
        <v>173</v>
      </c>
      <c r="B57" s="200"/>
      <c r="C57" s="83"/>
    </row>
    <row r="58" spans="1:3" ht="14.25" customHeight="1" thickBot="1">
      <c r="A58" s="199" t="s">
        <v>174</v>
      </c>
      <c r="B58" s="200"/>
      <c r="C58" s="8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P17" sqref="P17"/>
    </sheetView>
  </sheetViews>
  <sheetFormatPr defaultColWidth="9.00390625" defaultRowHeight="12.75"/>
  <cols>
    <col min="1" max="1" width="5.50390625" style="40" customWidth="1"/>
    <col min="2" max="2" width="33.125" style="40" customWidth="1"/>
    <col min="3" max="3" width="12.375" style="40" customWidth="1"/>
    <col min="4" max="4" width="11.50390625" style="40" customWidth="1"/>
    <col min="5" max="5" width="11.375" style="40" customWidth="1"/>
    <col min="6" max="6" width="11.00390625" style="40" customWidth="1"/>
    <col min="7" max="7" width="14.375" style="40" customWidth="1"/>
    <col min="8" max="16384" width="9.375" style="40" customWidth="1"/>
  </cols>
  <sheetData>
    <row r="1" spans="1:7" ht="43.5" customHeight="1">
      <c r="A1" s="445" t="s">
        <v>5</v>
      </c>
      <c r="B1" s="445"/>
      <c r="C1" s="445"/>
      <c r="D1" s="445"/>
      <c r="E1" s="445"/>
      <c r="F1" s="445"/>
      <c r="G1" s="445"/>
    </row>
    <row r="3" spans="1:7" s="110" customFormat="1" ht="27" customHeight="1">
      <c r="A3" s="108" t="s">
        <v>175</v>
      </c>
      <c r="B3" s="109"/>
      <c r="C3" s="444" t="s">
        <v>176</v>
      </c>
      <c r="D3" s="444"/>
      <c r="E3" s="444"/>
      <c r="F3" s="444"/>
      <c r="G3" s="444"/>
    </row>
    <row r="4" spans="1:7" s="110" customFormat="1" ht="15.75">
      <c r="A4" s="109"/>
      <c r="B4" s="109"/>
      <c r="C4" s="109"/>
      <c r="D4" s="109"/>
      <c r="E4" s="109"/>
      <c r="F4" s="109"/>
      <c r="G4" s="109"/>
    </row>
    <row r="5" spans="1:7" s="110" customFormat="1" ht="24.75" customHeight="1">
      <c r="A5" s="108" t="s">
        <v>177</v>
      </c>
      <c r="B5" s="109"/>
      <c r="C5" s="444" t="s">
        <v>176</v>
      </c>
      <c r="D5" s="444"/>
      <c r="E5" s="444"/>
      <c r="F5" s="444"/>
      <c r="G5" s="109"/>
    </row>
    <row r="6" spans="1:7" s="111" customFormat="1" ht="12.75">
      <c r="A6" s="161"/>
      <c r="B6" s="161"/>
      <c r="C6" s="161"/>
      <c r="D6" s="161"/>
      <c r="E6" s="161"/>
      <c r="F6" s="161"/>
      <c r="G6" s="161"/>
    </row>
    <row r="7" spans="1:7" s="112" customFormat="1" ht="15" customHeight="1">
      <c r="A7" s="218" t="s">
        <v>178</v>
      </c>
      <c r="B7" s="217"/>
      <c r="C7" s="217"/>
      <c r="D7" s="203"/>
      <c r="E7" s="203"/>
      <c r="F7" s="203"/>
      <c r="G7" s="203"/>
    </row>
    <row r="8" spans="1:7" s="112" customFormat="1" ht="15" customHeight="1" thickBot="1">
      <c r="A8" s="218" t="s">
        <v>179</v>
      </c>
      <c r="B8" s="203"/>
      <c r="C8" s="203"/>
      <c r="D8" s="203"/>
      <c r="E8" s="203"/>
      <c r="F8" s="203"/>
      <c r="G8" s="203"/>
    </row>
    <row r="9" spans="1:7" s="63" customFormat="1" ht="42" customHeight="1" thickBot="1">
      <c r="A9" s="146" t="s">
        <v>9</v>
      </c>
      <c r="B9" s="147" t="s">
        <v>180</v>
      </c>
      <c r="C9" s="147" t="s">
        <v>181</v>
      </c>
      <c r="D9" s="147" t="s">
        <v>182</v>
      </c>
      <c r="E9" s="147" t="s">
        <v>183</v>
      </c>
      <c r="F9" s="147" t="s">
        <v>184</v>
      </c>
      <c r="G9" s="148" t="s">
        <v>45</v>
      </c>
    </row>
    <row r="10" spans="1:7" ht="24" customHeight="1">
      <c r="A10" s="204" t="s">
        <v>11</v>
      </c>
      <c r="B10" s="152" t="s">
        <v>185</v>
      </c>
      <c r="C10" s="113"/>
      <c r="D10" s="113"/>
      <c r="E10" s="113"/>
      <c r="F10" s="113"/>
      <c r="G10" s="205">
        <f>SUM(C10:F10)</f>
        <v>0</v>
      </c>
    </row>
    <row r="11" spans="1:7" ht="24" customHeight="1">
      <c r="A11" s="206" t="s">
        <v>12</v>
      </c>
      <c r="B11" s="153" t="s">
        <v>186</v>
      </c>
      <c r="C11" s="114"/>
      <c r="D11" s="114"/>
      <c r="E11" s="114"/>
      <c r="F11" s="114"/>
      <c r="G11" s="207">
        <f aca="true" t="shared" si="0" ref="G11:G16">SUM(C11:F11)</f>
        <v>0</v>
      </c>
    </row>
    <row r="12" spans="1:7" ht="24" customHeight="1">
      <c r="A12" s="206" t="s">
        <v>13</v>
      </c>
      <c r="B12" s="153" t="s">
        <v>187</v>
      </c>
      <c r="C12" s="114"/>
      <c r="D12" s="114"/>
      <c r="E12" s="114"/>
      <c r="F12" s="114"/>
      <c r="G12" s="207">
        <f t="shared" si="0"/>
        <v>0</v>
      </c>
    </row>
    <row r="13" spans="1:7" ht="24" customHeight="1">
      <c r="A13" s="206" t="s">
        <v>14</v>
      </c>
      <c r="B13" s="153" t="s">
        <v>188</v>
      </c>
      <c r="C13" s="114"/>
      <c r="D13" s="114"/>
      <c r="E13" s="114"/>
      <c r="F13" s="114"/>
      <c r="G13" s="207">
        <f t="shared" si="0"/>
        <v>0</v>
      </c>
    </row>
    <row r="14" spans="1:7" ht="24" customHeight="1">
      <c r="A14" s="206" t="s">
        <v>15</v>
      </c>
      <c r="B14" s="153" t="s">
        <v>189</v>
      </c>
      <c r="C14" s="114"/>
      <c r="D14" s="114"/>
      <c r="E14" s="114"/>
      <c r="F14" s="114"/>
      <c r="G14" s="207">
        <f t="shared" si="0"/>
        <v>0</v>
      </c>
    </row>
    <row r="15" spans="1:7" ht="24" customHeight="1" thickBot="1">
      <c r="A15" s="208" t="s">
        <v>16</v>
      </c>
      <c r="B15" s="209" t="s">
        <v>190</v>
      </c>
      <c r="C15" s="115"/>
      <c r="D15" s="115"/>
      <c r="E15" s="115"/>
      <c r="F15" s="115"/>
      <c r="G15" s="210">
        <f t="shared" si="0"/>
        <v>0</v>
      </c>
    </row>
    <row r="16" spans="1:7" s="116" customFormat="1" ht="24" customHeight="1" thickBot="1">
      <c r="A16" s="211" t="s">
        <v>17</v>
      </c>
      <c r="B16" s="212" t="s">
        <v>45</v>
      </c>
      <c r="C16" s="213">
        <f>SUM(C10:C15)</f>
        <v>0</v>
      </c>
      <c r="D16" s="213">
        <f>SUM(D10:D15)</f>
        <v>0</v>
      </c>
      <c r="E16" s="213">
        <f>SUM(E10:E15)</f>
        <v>0</v>
      </c>
      <c r="F16" s="213">
        <f>SUM(F10:F15)</f>
        <v>0</v>
      </c>
      <c r="G16" s="214">
        <f t="shared" si="0"/>
        <v>0</v>
      </c>
    </row>
    <row r="17" spans="1:7" s="111" customFormat="1" ht="12.75">
      <c r="A17" s="161"/>
      <c r="B17" s="161"/>
      <c r="C17" s="161"/>
      <c r="D17" s="161"/>
      <c r="E17" s="161"/>
      <c r="F17" s="161"/>
      <c r="G17" s="161"/>
    </row>
    <row r="18" spans="1:7" s="111" customFormat="1" ht="12.75">
      <c r="A18" s="161"/>
      <c r="B18" s="161"/>
      <c r="C18" s="161"/>
      <c r="D18" s="161"/>
      <c r="E18" s="161"/>
      <c r="F18" s="161"/>
      <c r="G18" s="161"/>
    </row>
    <row r="19" spans="1:7" s="111" customFormat="1" ht="12.75">
      <c r="A19" s="161"/>
      <c r="B19" s="161"/>
      <c r="C19" s="161"/>
      <c r="D19" s="161"/>
      <c r="E19" s="161"/>
      <c r="F19" s="161"/>
      <c r="G19" s="161"/>
    </row>
    <row r="20" spans="1:7" s="111" customFormat="1" ht="15.75">
      <c r="A20" s="110" t="s">
        <v>423</v>
      </c>
      <c r="B20" s="161"/>
      <c r="C20" s="161"/>
      <c r="D20" s="161"/>
      <c r="E20" s="161"/>
      <c r="F20" s="161"/>
      <c r="G20" s="161"/>
    </row>
    <row r="21" spans="1:7" s="111" customFormat="1" ht="12.75">
      <c r="A21" s="161"/>
      <c r="B21" s="161"/>
      <c r="C21" s="161"/>
      <c r="D21" s="161"/>
      <c r="E21" s="161"/>
      <c r="F21" s="161"/>
      <c r="G21" s="161"/>
    </row>
    <row r="22" spans="1:7" ht="12.75">
      <c r="A22" s="161"/>
      <c r="B22" s="161"/>
      <c r="C22" s="161"/>
      <c r="D22" s="161"/>
      <c r="E22" s="161"/>
      <c r="F22" s="161"/>
      <c r="G22" s="161"/>
    </row>
    <row r="23" spans="1:7" ht="12.75">
      <c r="A23" s="161"/>
      <c r="B23" s="161"/>
      <c r="C23" s="111"/>
      <c r="D23" s="111"/>
      <c r="E23" s="111"/>
      <c r="F23" s="111"/>
      <c r="G23" s="161"/>
    </row>
    <row r="24" spans="1:7" ht="13.5">
      <c r="A24" s="161"/>
      <c r="B24" s="161"/>
      <c r="C24" s="215"/>
      <c r="D24" s="216" t="s">
        <v>191</v>
      </c>
      <c r="E24" s="216"/>
      <c r="F24" s="215"/>
      <c r="G24" s="161"/>
    </row>
    <row r="25" spans="3:6" ht="13.5">
      <c r="C25" s="117"/>
      <c r="D25" s="118"/>
      <c r="E25" s="118"/>
      <c r="F25" s="117"/>
    </row>
    <row r="26" spans="3:6" ht="13.5">
      <c r="C26" s="117"/>
      <c r="D26" s="118"/>
      <c r="E26" s="118"/>
      <c r="F26" s="117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C18" sqref="C1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449" t="s">
        <v>428</v>
      </c>
      <c r="B1" s="449"/>
      <c r="C1" s="449"/>
      <c r="D1" s="449"/>
    </row>
    <row r="2" spans="1:4" ht="17.25" customHeight="1">
      <c r="A2" s="305"/>
      <c r="B2" s="305"/>
      <c r="C2" s="305"/>
      <c r="D2" s="305"/>
    </row>
    <row r="3" spans="1:4" ht="13.5" thickBot="1">
      <c r="A3" s="155"/>
      <c r="B3" s="155"/>
      <c r="C3" s="446" t="s">
        <v>47</v>
      </c>
      <c r="D3" s="446"/>
    </row>
    <row r="4" spans="1:4" ht="42.75" customHeight="1" thickBot="1">
      <c r="A4" s="306" t="s">
        <v>66</v>
      </c>
      <c r="B4" s="307" t="s">
        <v>98</v>
      </c>
      <c r="C4" s="307" t="s">
        <v>99</v>
      </c>
      <c r="D4" s="308" t="s">
        <v>7</v>
      </c>
    </row>
    <row r="5" spans="1:4" ht="15.75" customHeight="1">
      <c r="A5" s="156" t="s">
        <v>11</v>
      </c>
      <c r="B5" s="27" t="s">
        <v>486</v>
      </c>
      <c r="C5" s="27" t="s">
        <v>487</v>
      </c>
      <c r="D5" s="28">
        <v>4000</v>
      </c>
    </row>
    <row r="6" spans="1:4" ht="15.75" customHeight="1">
      <c r="A6" s="157" t="s">
        <v>12</v>
      </c>
      <c r="B6" s="29" t="s">
        <v>488</v>
      </c>
      <c r="C6" s="29" t="s">
        <v>487</v>
      </c>
      <c r="D6" s="30">
        <v>700</v>
      </c>
    </row>
    <row r="7" spans="1:4" ht="15.75" customHeight="1">
      <c r="A7" s="157" t="s">
        <v>13</v>
      </c>
      <c r="B7" s="29" t="s">
        <v>489</v>
      </c>
      <c r="C7" s="29" t="s">
        <v>487</v>
      </c>
      <c r="D7" s="30">
        <v>350</v>
      </c>
    </row>
    <row r="8" spans="1:4" ht="15.75" customHeight="1">
      <c r="A8" s="157" t="s">
        <v>14</v>
      </c>
      <c r="B8" s="29" t="s">
        <v>494</v>
      </c>
      <c r="C8" s="29" t="s">
        <v>487</v>
      </c>
      <c r="D8" s="30">
        <v>350</v>
      </c>
    </row>
    <row r="9" spans="1:4" ht="15.75" customHeight="1">
      <c r="A9" s="157" t="s">
        <v>15</v>
      </c>
      <c r="B9" s="29" t="s">
        <v>491</v>
      </c>
      <c r="C9" s="29" t="s">
        <v>487</v>
      </c>
      <c r="D9" s="30">
        <v>350</v>
      </c>
    </row>
    <row r="10" spans="1:4" ht="15.75" customHeight="1">
      <c r="A10" s="157" t="s">
        <v>16</v>
      </c>
      <c r="B10" s="29" t="s">
        <v>493</v>
      </c>
      <c r="C10" s="29" t="s">
        <v>487</v>
      </c>
      <c r="D10" s="30">
        <v>300</v>
      </c>
    </row>
    <row r="11" spans="1:4" ht="15.75" customHeight="1">
      <c r="A11" s="157" t="s">
        <v>17</v>
      </c>
      <c r="B11" s="29" t="s">
        <v>490</v>
      </c>
      <c r="C11" s="29" t="s">
        <v>487</v>
      </c>
      <c r="D11" s="30">
        <v>50</v>
      </c>
    </row>
    <row r="12" spans="1:4" ht="15.75" customHeight="1">
      <c r="A12" s="157" t="s">
        <v>18</v>
      </c>
      <c r="B12" s="29" t="s">
        <v>492</v>
      </c>
      <c r="C12" s="29" t="s">
        <v>487</v>
      </c>
      <c r="D12" s="68">
        <v>350</v>
      </c>
    </row>
    <row r="13" spans="1:4" ht="15.75" customHeight="1">
      <c r="A13" s="157" t="s">
        <v>19</v>
      </c>
      <c r="B13" s="29" t="s">
        <v>493</v>
      </c>
      <c r="C13" s="29" t="s">
        <v>495</v>
      </c>
      <c r="D13" s="396">
        <v>25000</v>
      </c>
    </row>
    <row r="14" spans="1:4" ht="15.75" customHeight="1">
      <c r="A14" s="157" t="s">
        <v>20</v>
      </c>
      <c r="B14" s="29"/>
      <c r="C14" s="29"/>
      <c r="D14" s="30"/>
    </row>
    <row r="15" spans="1:4" ht="15.75" customHeight="1">
      <c r="A15" s="157" t="s">
        <v>21</v>
      </c>
      <c r="B15" s="29"/>
      <c r="C15" s="29"/>
      <c r="D15" s="30"/>
    </row>
    <row r="16" spans="1:4" ht="15.75" customHeight="1">
      <c r="A16" s="157" t="s">
        <v>22</v>
      </c>
      <c r="B16" s="29"/>
      <c r="C16" s="29"/>
      <c r="D16" s="30"/>
    </row>
    <row r="17" spans="1:4" ht="15.75" customHeight="1">
      <c r="A17" s="157" t="s">
        <v>23</v>
      </c>
      <c r="B17" s="29"/>
      <c r="C17" s="29"/>
      <c r="D17" s="30"/>
    </row>
    <row r="18" spans="1:4" ht="15.75" customHeight="1">
      <c r="A18" s="157" t="s">
        <v>24</v>
      </c>
      <c r="B18" s="29"/>
      <c r="C18" s="29"/>
      <c r="D18" s="30"/>
    </row>
    <row r="19" spans="1:4" ht="15.75" customHeight="1">
      <c r="A19" s="157" t="s">
        <v>25</v>
      </c>
      <c r="B19" s="29"/>
      <c r="C19" s="29"/>
      <c r="D19" s="68"/>
    </row>
    <row r="20" spans="1:4" ht="15.75" customHeight="1">
      <c r="A20" s="157" t="s">
        <v>26</v>
      </c>
      <c r="B20" s="29"/>
      <c r="C20" s="29"/>
      <c r="D20" s="30"/>
    </row>
    <row r="21" spans="1:4" ht="15.75" customHeight="1">
      <c r="A21" s="157" t="s">
        <v>27</v>
      </c>
      <c r="B21" s="29"/>
      <c r="C21" s="29"/>
      <c r="D21" s="30"/>
    </row>
    <row r="22" spans="1:4" ht="15.75" customHeight="1">
      <c r="A22" s="157" t="s">
        <v>28</v>
      </c>
      <c r="B22" s="29"/>
      <c r="C22" s="29"/>
      <c r="D22" s="30"/>
    </row>
    <row r="23" spans="1:4" ht="15.75" customHeight="1">
      <c r="A23" s="157" t="s">
        <v>29</v>
      </c>
      <c r="B23" s="29"/>
      <c r="C23" s="29"/>
      <c r="D23" s="30"/>
    </row>
    <row r="24" spans="1:4" ht="15.75" customHeight="1">
      <c r="A24" s="157" t="s">
        <v>30</v>
      </c>
      <c r="B24" s="29"/>
      <c r="C24" s="29"/>
      <c r="D24" s="30"/>
    </row>
    <row r="25" spans="1:4" ht="15.75" customHeight="1">
      <c r="A25" s="157" t="s">
        <v>31</v>
      </c>
      <c r="B25" s="29"/>
      <c r="C25" s="29"/>
      <c r="D25" s="30"/>
    </row>
    <row r="26" spans="1:4" ht="15.75" customHeight="1">
      <c r="A26" s="157" t="s">
        <v>32</v>
      </c>
      <c r="B26" s="29"/>
      <c r="C26" s="29"/>
      <c r="D26" s="30"/>
    </row>
    <row r="27" spans="1:4" ht="15.75" customHeight="1">
      <c r="A27" s="157" t="s">
        <v>33</v>
      </c>
      <c r="B27" s="29"/>
      <c r="C27" s="29"/>
      <c r="D27" s="30"/>
    </row>
    <row r="28" spans="1:4" ht="15.75" customHeight="1">
      <c r="A28" s="157" t="s">
        <v>34</v>
      </c>
      <c r="B28" s="29"/>
      <c r="C28" s="29"/>
      <c r="D28" s="30"/>
    </row>
    <row r="29" spans="1:4" ht="15.75" customHeight="1">
      <c r="A29" s="157" t="s">
        <v>35</v>
      </c>
      <c r="B29" s="29"/>
      <c r="C29" s="29"/>
      <c r="D29" s="30"/>
    </row>
    <row r="30" spans="1:4" ht="15.75" customHeight="1">
      <c r="A30" s="157" t="s">
        <v>36</v>
      </c>
      <c r="B30" s="29"/>
      <c r="C30" s="29"/>
      <c r="D30" s="30"/>
    </row>
    <row r="31" spans="1:4" ht="15.75" customHeight="1">
      <c r="A31" s="157" t="s">
        <v>37</v>
      </c>
      <c r="B31" s="29"/>
      <c r="C31" s="29"/>
      <c r="D31" s="30"/>
    </row>
    <row r="32" spans="1:4" ht="15.75" customHeight="1">
      <c r="A32" s="157" t="s">
        <v>38</v>
      </c>
      <c r="B32" s="29"/>
      <c r="C32" s="29"/>
      <c r="D32" s="30"/>
    </row>
    <row r="33" spans="1:4" ht="15.75" customHeight="1">
      <c r="A33" s="157" t="s">
        <v>39</v>
      </c>
      <c r="B33" s="29"/>
      <c r="C33" s="29"/>
      <c r="D33" s="30"/>
    </row>
    <row r="34" spans="1:4" ht="15.75" customHeight="1">
      <c r="A34" s="157" t="s">
        <v>100</v>
      </c>
      <c r="B34" s="29"/>
      <c r="C34" s="29"/>
      <c r="D34" s="68"/>
    </row>
    <row r="35" spans="1:4" ht="15.75" customHeight="1">
      <c r="A35" s="157" t="s">
        <v>101</v>
      </c>
      <c r="B35" s="29"/>
      <c r="C35" s="29"/>
      <c r="D35" s="68"/>
    </row>
    <row r="36" spans="1:4" ht="15.75" customHeight="1">
      <c r="A36" s="157" t="s">
        <v>102</v>
      </c>
      <c r="B36" s="29"/>
      <c r="C36" s="29"/>
      <c r="D36" s="68"/>
    </row>
    <row r="37" spans="1:4" ht="15.75" customHeight="1" thickBot="1">
      <c r="A37" s="158" t="s">
        <v>103</v>
      </c>
      <c r="B37" s="31"/>
      <c r="C37" s="31"/>
      <c r="D37" s="69"/>
    </row>
    <row r="38" spans="1:4" ht="15.75" customHeight="1" thickBot="1">
      <c r="A38" s="447" t="s">
        <v>45</v>
      </c>
      <c r="B38" s="448"/>
      <c r="C38" s="159"/>
      <c r="D38" s="160">
        <f>SUM(D5:D37)</f>
        <v>31450</v>
      </c>
    </row>
    <row r="39" ht="12.75">
      <c r="A39" t="s">
        <v>169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73" sqref="C73"/>
    </sheetView>
  </sheetViews>
  <sheetFormatPr defaultColWidth="9.00390625" defaultRowHeight="12.75"/>
  <cols>
    <col min="1" max="1" width="9.50390625" style="310" customWidth="1"/>
    <col min="2" max="2" width="91.625" style="310" customWidth="1"/>
    <col min="3" max="3" width="21.625" style="311" customWidth="1"/>
    <col min="4" max="4" width="9.00390625" style="332" customWidth="1"/>
    <col min="5" max="16384" width="9.375" style="332" customWidth="1"/>
  </cols>
  <sheetData>
    <row r="1" spans="1:3" ht="15.75" customHeight="1">
      <c r="A1" s="397" t="s">
        <v>8</v>
      </c>
      <c r="B1" s="397"/>
      <c r="C1" s="397"/>
    </row>
    <row r="2" spans="1:3" ht="15.75" customHeight="1" thickBot="1">
      <c r="A2" s="398" t="s">
        <v>125</v>
      </c>
      <c r="B2" s="398"/>
      <c r="C2" s="236" t="s">
        <v>198</v>
      </c>
    </row>
    <row r="3" spans="1:3" ht="37.5" customHeight="1" thickBot="1">
      <c r="A3" s="21" t="s">
        <v>66</v>
      </c>
      <c r="B3" s="22" t="s">
        <v>10</v>
      </c>
      <c r="C3" s="35" t="s">
        <v>226</v>
      </c>
    </row>
    <row r="4" spans="1:3" s="333" customFormat="1" ht="12" customHeight="1" thickBot="1">
      <c r="A4" s="327">
        <v>1</v>
      </c>
      <c r="B4" s="328">
        <v>2</v>
      </c>
      <c r="C4" s="329">
        <v>3</v>
      </c>
    </row>
    <row r="5" spans="1:3" s="334" customFormat="1" ht="12" customHeight="1" thickBot="1">
      <c r="A5" s="18" t="s">
        <v>11</v>
      </c>
      <c r="B5" s="19" t="s">
        <v>227</v>
      </c>
      <c r="C5" s="226">
        <f>+C6+C7+C8+C9+C10+C11</f>
        <v>0</v>
      </c>
    </row>
    <row r="6" spans="1:3" s="334" customFormat="1" ht="12" customHeight="1">
      <c r="A6" s="13" t="s">
        <v>79</v>
      </c>
      <c r="B6" s="335" t="s">
        <v>228</v>
      </c>
      <c r="C6" s="229"/>
    </row>
    <row r="7" spans="1:3" s="334" customFormat="1" ht="12" customHeight="1">
      <c r="A7" s="12" t="s">
        <v>80</v>
      </c>
      <c r="B7" s="336" t="s">
        <v>229</v>
      </c>
      <c r="C7" s="228"/>
    </row>
    <row r="8" spans="1:3" s="334" customFormat="1" ht="12" customHeight="1">
      <c r="A8" s="12" t="s">
        <v>81</v>
      </c>
      <c r="B8" s="336" t="s">
        <v>230</v>
      </c>
      <c r="C8" s="228"/>
    </row>
    <row r="9" spans="1:3" s="334" customFormat="1" ht="12" customHeight="1">
      <c r="A9" s="12" t="s">
        <v>82</v>
      </c>
      <c r="B9" s="336" t="s">
        <v>231</v>
      </c>
      <c r="C9" s="228"/>
    </row>
    <row r="10" spans="1:3" s="334" customFormat="1" ht="12" customHeight="1">
      <c r="A10" s="12" t="s">
        <v>122</v>
      </c>
      <c r="B10" s="336" t="s">
        <v>232</v>
      </c>
      <c r="C10" s="228"/>
    </row>
    <row r="11" spans="1:3" s="334" customFormat="1" ht="12" customHeight="1" thickBot="1">
      <c r="A11" s="14" t="s">
        <v>83</v>
      </c>
      <c r="B11" s="337" t="s">
        <v>233</v>
      </c>
      <c r="C11" s="228"/>
    </row>
    <row r="12" spans="1:3" s="334" customFormat="1" ht="12" customHeight="1" thickBot="1">
      <c r="A12" s="18" t="s">
        <v>12</v>
      </c>
      <c r="B12" s="221" t="s">
        <v>234</v>
      </c>
      <c r="C12" s="226">
        <f>+C13+C14+C15+C16+C17</f>
        <v>0</v>
      </c>
    </row>
    <row r="13" spans="1:3" s="334" customFormat="1" ht="12" customHeight="1">
      <c r="A13" s="13" t="s">
        <v>85</v>
      </c>
      <c r="B13" s="335" t="s">
        <v>235</v>
      </c>
      <c r="C13" s="229"/>
    </row>
    <row r="14" spans="1:3" s="334" customFormat="1" ht="12" customHeight="1">
      <c r="A14" s="12" t="s">
        <v>86</v>
      </c>
      <c r="B14" s="336" t="s">
        <v>236</v>
      </c>
      <c r="C14" s="228"/>
    </row>
    <row r="15" spans="1:3" s="334" customFormat="1" ht="12" customHeight="1">
      <c r="A15" s="12" t="s">
        <v>87</v>
      </c>
      <c r="B15" s="336" t="s">
        <v>460</v>
      </c>
      <c r="C15" s="228"/>
    </row>
    <row r="16" spans="1:3" s="334" customFormat="1" ht="12" customHeight="1">
      <c r="A16" s="12" t="s">
        <v>88</v>
      </c>
      <c r="B16" s="336" t="s">
        <v>461</v>
      </c>
      <c r="C16" s="228"/>
    </row>
    <row r="17" spans="1:3" s="334" customFormat="1" ht="12" customHeight="1">
      <c r="A17" s="12" t="s">
        <v>89</v>
      </c>
      <c r="B17" s="336" t="s">
        <v>237</v>
      </c>
      <c r="C17" s="228"/>
    </row>
    <row r="18" spans="1:3" s="334" customFormat="1" ht="12" customHeight="1" thickBot="1">
      <c r="A18" s="14" t="s">
        <v>95</v>
      </c>
      <c r="B18" s="337" t="s">
        <v>238</v>
      </c>
      <c r="C18" s="230"/>
    </row>
    <row r="19" spans="1:3" s="334" customFormat="1" ht="12" customHeight="1" thickBot="1">
      <c r="A19" s="18" t="s">
        <v>13</v>
      </c>
      <c r="B19" s="19" t="s">
        <v>239</v>
      </c>
      <c r="C19" s="226">
        <f>+C20+C21+C22+C23+C24</f>
        <v>108575</v>
      </c>
    </row>
    <row r="20" spans="1:3" s="334" customFormat="1" ht="12" customHeight="1">
      <c r="A20" s="13" t="s">
        <v>68</v>
      </c>
      <c r="B20" s="335" t="s">
        <v>240</v>
      </c>
      <c r="C20" s="229"/>
    </row>
    <row r="21" spans="1:3" s="334" customFormat="1" ht="12" customHeight="1">
      <c r="A21" s="12" t="s">
        <v>69</v>
      </c>
      <c r="B21" s="336" t="s">
        <v>241</v>
      </c>
      <c r="C21" s="228"/>
    </row>
    <row r="22" spans="1:3" s="334" customFormat="1" ht="12" customHeight="1">
      <c r="A22" s="12" t="s">
        <v>70</v>
      </c>
      <c r="B22" s="336" t="s">
        <v>462</v>
      </c>
      <c r="C22" s="228"/>
    </row>
    <row r="23" spans="1:3" s="334" customFormat="1" ht="12" customHeight="1">
      <c r="A23" s="12" t="s">
        <v>71</v>
      </c>
      <c r="B23" s="336" t="s">
        <v>463</v>
      </c>
      <c r="C23" s="228"/>
    </row>
    <row r="24" spans="1:3" s="334" customFormat="1" ht="12" customHeight="1">
      <c r="A24" s="12" t="s">
        <v>134</v>
      </c>
      <c r="B24" s="336" t="s">
        <v>242</v>
      </c>
      <c r="C24" s="228">
        <v>108575</v>
      </c>
    </row>
    <row r="25" spans="1:3" s="334" customFormat="1" ht="12" customHeight="1" thickBot="1">
      <c r="A25" s="14" t="s">
        <v>135</v>
      </c>
      <c r="B25" s="337" t="s">
        <v>243</v>
      </c>
      <c r="C25" s="230">
        <v>108575</v>
      </c>
    </row>
    <row r="26" spans="1:3" s="334" customFormat="1" ht="12" customHeight="1" thickBot="1">
      <c r="A26" s="18" t="s">
        <v>136</v>
      </c>
      <c r="B26" s="19" t="s">
        <v>244</v>
      </c>
      <c r="C26" s="232">
        <f>+C27+C30+C31+C32</f>
        <v>0</v>
      </c>
    </row>
    <row r="27" spans="1:3" s="334" customFormat="1" ht="12" customHeight="1">
      <c r="A27" s="13" t="s">
        <v>245</v>
      </c>
      <c r="B27" s="335" t="s">
        <v>251</v>
      </c>
      <c r="C27" s="330">
        <f>+C28+C29</f>
        <v>0</v>
      </c>
    </row>
    <row r="28" spans="1:3" s="334" customFormat="1" ht="12" customHeight="1">
      <c r="A28" s="12" t="s">
        <v>246</v>
      </c>
      <c r="B28" s="336" t="s">
        <v>252</v>
      </c>
      <c r="C28" s="228"/>
    </row>
    <row r="29" spans="1:3" s="334" customFormat="1" ht="12" customHeight="1">
      <c r="A29" s="12" t="s">
        <v>247</v>
      </c>
      <c r="B29" s="336" t="s">
        <v>253</v>
      </c>
      <c r="C29" s="228"/>
    </row>
    <row r="30" spans="1:3" s="334" customFormat="1" ht="12" customHeight="1">
      <c r="A30" s="12" t="s">
        <v>248</v>
      </c>
      <c r="B30" s="336" t="s">
        <v>254</v>
      </c>
      <c r="C30" s="228"/>
    </row>
    <row r="31" spans="1:3" s="334" customFormat="1" ht="12" customHeight="1">
      <c r="A31" s="12" t="s">
        <v>249</v>
      </c>
      <c r="B31" s="336" t="s">
        <v>255</v>
      </c>
      <c r="C31" s="228"/>
    </row>
    <row r="32" spans="1:3" s="334" customFormat="1" ht="12" customHeight="1" thickBot="1">
      <c r="A32" s="14" t="s">
        <v>250</v>
      </c>
      <c r="B32" s="337" t="s">
        <v>256</v>
      </c>
      <c r="C32" s="230"/>
    </row>
    <row r="33" spans="1:3" s="334" customFormat="1" ht="12" customHeight="1" thickBot="1">
      <c r="A33" s="18" t="s">
        <v>15</v>
      </c>
      <c r="B33" s="19" t="s">
        <v>257</v>
      </c>
      <c r="C33" s="226">
        <f>SUM(C34:C43)</f>
        <v>0</v>
      </c>
    </row>
    <row r="34" spans="1:3" s="334" customFormat="1" ht="12" customHeight="1">
      <c r="A34" s="13" t="s">
        <v>72</v>
      </c>
      <c r="B34" s="335" t="s">
        <v>260</v>
      </c>
      <c r="C34" s="229"/>
    </row>
    <row r="35" spans="1:3" s="334" customFormat="1" ht="12" customHeight="1">
      <c r="A35" s="12" t="s">
        <v>73</v>
      </c>
      <c r="B35" s="336" t="s">
        <v>261</v>
      </c>
      <c r="C35" s="228"/>
    </row>
    <row r="36" spans="1:3" s="334" customFormat="1" ht="12" customHeight="1">
      <c r="A36" s="12" t="s">
        <v>74</v>
      </c>
      <c r="B36" s="336" t="s">
        <v>262</v>
      </c>
      <c r="C36" s="228"/>
    </row>
    <row r="37" spans="1:3" s="334" customFormat="1" ht="12" customHeight="1">
      <c r="A37" s="12" t="s">
        <v>138</v>
      </c>
      <c r="B37" s="336" t="s">
        <v>263</v>
      </c>
      <c r="C37" s="228"/>
    </row>
    <row r="38" spans="1:3" s="334" customFormat="1" ht="12" customHeight="1">
      <c r="A38" s="12" t="s">
        <v>139</v>
      </c>
      <c r="B38" s="336" t="s">
        <v>264</v>
      </c>
      <c r="C38" s="228"/>
    </row>
    <row r="39" spans="1:3" s="334" customFormat="1" ht="12" customHeight="1">
      <c r="A39" s="12" t="s">
        <v>140</v>
      </c>
      <c r="B39" s="336" t="s">
        <v>265</v>
      </c>
      <c r="C39" s="228"/>
    </row>
    <row r="40" spans="1:3" s="334" customFormat="1" ht="12" customHeight="1">
      <c r="A40" s="12" t="s">
        <v>141</v>
      </c>
      <c r="B40" s="336" t="s">
        <v>266</v>
      </c>
      <c r="C40" s="228"/>
    </row>
    <row r="41" spans="1:3" s="334" customFormat="1" ht="12" customHeight="1">
      <c r="A41" s="12" t="s">
        <v>142</v>
      </c>
      <c r="B41" s="336" t="s">
        <v>267</v>
      </c>
      <c r="C41" s="228"/>
    </row>
    <row r="42" spans="1:3" s="334" customFormat="1" ht="12" customHeight="1">
      <c r="A42" s="12" t="s">
        <v>258</v>
      </c>
      <c r="B42" s="336" t="s">
        <v>268</v>
      </c>
      <c r="C42" s="231"/>
    </row>
    <row r="43" spans="1:3" s="334" customFormat="1" ht="12" customHeight="1" thickBot="1">
      <c r="A43" s="14" t="s">
        <v>259</v>
      </c>
      <c r="B43" s="337" t="s">
        <v>269</v>
      </c>
      <c r="C43" s="324"/>
    </row>
    <row r="44" spans="1:3" s="334" customFormat="1" ht="12" customHeight="1" thickBot="1">
      <c r="A44" s="18" t="s">
        <v>16</v>
      </c>
      <c r="B44" s="19" t="s">
        <v>270</v>
      </c>
      <c r="C44" s="226">
        <f>SUM(C45:C49)</f>
        <v>0</v>
      </c>
    </row>
    <row r="45" spans="1:3" s="334" customFormat="1" ht="12" customHeight="1">
      <c r="A45" s="13" t="s">
        <v>75</v>
      </c>
      <c r="B45" s="335" t="s">
        <v>274</v>
      </c>
      <c r="C45" s="381"/>
    </row>
    <row r="46" spans="1:3" s="334" customFormat="1" ht="12" customHeight="1">
      <c r="A46" s="12" t="s">
        <v>76</v>
      </c>
      <c r="B46" s="336" t="s">
        <v>275</v>
      </c>
      <c r="C46" s="231"/>
    </row>
    <row r="47" spans="1:3" s="334" customFormat="1" ht="12" customHeight="1">
      <c r="A47" s="12" t="s">
        <v>271</v>
      </c>
      <c r="B47" s="336" t="s">
        <v>276</v>
      </c>
      <c r="C47" s="231"/>
    </row>
    <row r="48" spans="1:3" s="334" customFormat="1" ht="12" customHeight="1">
      <c r="A48" s="12" t="s">
        <v>272</v>
      </c>
      <c r="B48" s="336" t="s">
        <v>277</v>
      </c>
      <c r="C48" s="231"/>
    </row>
    <row r="49" spans="1:3" s="334" customFormat="1" ht="12" customHeight="1" thickBot="1">
      <c r="A49" s="14" t="s">
        <v>273</v>
      </c>
      <c r="B49" s="337" t="s">
        <v>278</v>
      </c>
      <c r="C49" s="324"/>
    </row>
    <row r="50" spans="1:3" s="334" customFormat="1" ht="12" customHeight="1" thickBot="1">
      <c r="A50" s="18" t="s">
        <v>143</v>
      </c>
      <c r="B50" s="19" t="s">
        <v>279</v>
      </c>
      <c r="C50" s="226">
        <f>SUM(C51:C53)</f>
        <v>0</v>
      </c>
    </row>
    <row r="51" spans="1:3" s="334" customFormat="1" ht="12" customHeight="1">
      <c r="A51" s="13" t="s">
        <v>77</v>
      </c>
      <c r="B51" s="335" t="s">
        <v>280</v>
      </c>
      <c r="C51" s="229"/>
    </row>
    <row r="52" spans="1:3" s="334" customFormat="1" ht="12" customHeight="1">
      <c r="A52" s="12" t="s">
        <v>78</v>
      </c>
      <c r="B52" s="336" t="s">
        <v>464</v>
      </c>
      <c r="C52" s="228"/>
    </row>
    <row r="53" spans="1:3" s="334" customFormat="1" ht="12" customHeight="1">
      <c r="A53" s="12" t="s">
        <v>284</v>
      </c>
      <c r="B53" s="336" t="s">
        <v>282</v>
      </c>
      <c r="C53" s="228"/>
    </row>
    <row r="54" spans="1:3" s="334" customFormat="1" ht="12" customHeight="1" thickBot="1">
      <c r="A54" s="14" t="s">
        <v>285</v>
      </c>
      <c r="B54" s="337" t="s">
        <v>283</v>
      </c>
      <c r="C54" s="230"/>
    </row>
    <row r="55" spans="1:3" s="334" customFormat="1" ht="12" customHeight="1" thickBot="1">
      <c r="A55" s="18" t="s">
        <v>18</v>
      </c>
      <c r="B55" s="221" t="s">
        <v>286</v>
      </c>
      <c r="C55" s="226">
        <f>SUM(C56:C58)</f>
        <v>0</v>
      </c>
    </row>
    <row r="56" spans="1:3" s="334" customFormat="1" ht="12" customHeight="1">
      <c r="A56" s="13" t="s">
        <v>144</v>
      </c>
      <c r="B56" s="335" t="s">
        <v>288</v>
      </c>
      <c r="C56" s="231"/>
    </row>
    <row r="57" spans="1:3" s="334" customFormat="1" ht="12" customHeight="1">
      <c r="A57" s="12" t="s">
        <v>145</v>
      </c>
      <c r="B57" s="336" t="s">
        <v>465</v>
      </c>
      <c r="C57" s="231"/>
    </row>
    <row r="58" spans="1:3" s="334" customFormat="1" ht="12" customHeight="1">
      <c r="A58" s="12" t="s">
        <v>199</v>
      </c>
      <c r="B58" s="336" t="s">
        <v>289</v>
      </c>
      <c r="C58" s="231"/>
    </row>
    <row r="59" spans="1:3" s="334" customFormat="1" ht="12" customHeight="1" thickBot="1">
      <c r="A59" s="14" t="s">
        <v>287</v>
      </c>
      <c r="B59" s="337" t="s">
        <v>290</v>
      </c>
      <c r="C59" s="231"/>
    </row>
    <row r="60" spans="1:3" s="334" customFormat="1" ht="12" customHeight="1" thickBot="1">
      <c r="A60" s="18" t="s">
        <v>19</v>
      </c>
      <c r="B60" s="19" t="s">
        <v>291</v>
      </c>
      <c r="C60" s="232">
        <f>+C5+C12+C19+C26+C33+C44+C50+C55</f>
        <v>108575</v>
      </c>
    </row>
    <row r="61" spans="1:3" s="334" customFormat="1" ht="12" customHeight="1" thickBot="1">
      <c r="A61" s="338" t="s">
        <v>292</v>
      </c>
      <c r="B61" s="221" t="s">
        <v>293</v>
      </c>
      <c r="C61" s="226">
        <f>SUM(C62:C64)</f>
        <v>0</v>
      </c>
    </row>
    <row r="62" spans="1:3" s="334" customFormat="1" ht="12" customHeight="1">
      <c r="A62" s="13" t="s">
        <v>325</v>
      </c>
      <c r="B62" s="335" t="s">
        <v>294</v>
      </c>
      <c r="C62" s="231"/>
    </row>
    <row r="63" spans="1:3" s="334" customFormat="1" ht="12" customHeight="1">
      <c r="A63" s="12" t="s">
        <v>334</v>
      </c>
      <c r="B63" s="336" t="s">
        <v>295</v>
      </c>
      <c r="C63" s="231"/>
    </row>
    <row r="64" spans="1:3" s="334" customFormat="1" ht="12" customHeight="1" thickBot="1">
      <c r="A64" s="14" t="s">
        <v>335</v>
      </c>
      <c r="B64" s="339" t="s">
        <v>296</v>
      </c>
      <c r="C64" s="231"/>
    </row>
    <row r="65" spans="1:3" s="334" customFormat="1" ht="12" customHeight="1" thickBot="1">
      <c r="A65" s="338" t="s">
        <v>297</v>
      </c>
      <c r="B65" s="221" t="s">
        <v>298</v>
      </c>
      <c r="C65" s="226">
        <f>SUM(C66:C69)</f>
        <v>0</v>
      </c>
    </row>
    <row r="66" spans="1:3" s="334" customFormat="1" ht="12" customHeight="1">
      <c r="A66" s="13" t="s">
        <v>123</v>
      </c>
      <c r="B66" s="335" t="s">
        <v>299</v>
      </c>
      <c r="C66" s="231"/>
    </row>
    <row r="67" spans="1:3" s="334" customFormat="1" ht="12" customHeight="1">
      <c r="A67" s="12" t="s">
        <v>124</v>
      </c>
      <c r="B67" s="336" t="s">
        <v>300</v>
      </c>
      <c r="C67" s="231"/>
    </row>
    <row r="68" spans="1:3" s="334" customFormat="1" ht="12" customHeight="1">
      <c r="A68" s="12" t="s">
        <v>326</v>
      </c>
      <c r="B68" s="336" t="s">
        <v>301</v>
      </c>
      <c r="C68" s="231"/>
    </row>
    <row r="69" spans="1:3" s="334" customFormat="1" ht="12" customHeight="1" thickBot="1">
      <c r="A69" s="14" t="s">
        <v>327</v>
      </c>
      <c r="B69" s="337" t="s">
        <v>302</v>
      </c>
      <c r="C69" s="231"/>
    </row>
    <row r="70" spans="1:3" s="334" customFormat="1" ht="12" customHeight="1" thickBot="1">
      <c r="A70" s="338" t="s">
        <v>303</v>
      </c>
      <c r="B70" s="221" t="s">
        <v>304</v>
      </c>
      <c r="C70" s="226">
        <f>SUM(C71:C72)</f>
        <v>102513</v>
      </c>
    </row>
    <row r="71" spans="1:3" s="334" customFormat="1" ht="12" customHeight="1">
      <c r="A71" s="13" t="s">
        <v>328</v>
      </c>
      <c r="B71" s="335" t="s">
        <v>305</v>
      </c>
      <c r="C71" s="231">
        <v>102513</v>
      </c>
    </row>
    <row r="72" spans="1:3" s="334" customFormat="1" ht="12" customHeight="1" thickBot="1">
      <c r="A72" s="14" t="s">
        <v>329</v>
      </c>
      <c r="B72" s="337" t="s">
        <v>306</v>
      </c>
      <c r="C72" s="231"/>
    </row>
    <row r="73" spans="1:3" s="334" customFormat="1" ht="12" customHeight="1" thickBot="1">
      <c r="A73" s="338" t="s">
        <v>307</v>
      </c>
      <c r="B73" s="221" t="s">
        <v>308</v>
      </c>
      <c r="C73" s="226">
        <f>SUM(C74:C76)</f>
        <v>0</v>
      </c>
    </row>
    <row r="74" spans="1:3" s="334" customFormat="1" ht="12" customHeight="1">
      <c r="A74" s="13" t="s">
        <v>330</v>
      </c>
      <c r="B74" s="335" t="s">
        <v>472</v>
      </c>
      <c r="C74" s="231"/>
    </row>
    <row r="75" spans="1:3" s="334" customFormat="1" ht="12" customHeight="1">
      <c r="A75" s="12" t="s">
        <v>331</v>
      </c>
      <c r="B75" s="336" t="s">
        <v>309</v>
      </c>
      <c r="C75" s="231"/>
    </row>
    <row r="76" spans="1:3" s="334" customFormat="1" ht="12" customHeight="1" thickBot="1">
      <c r="A76" s="14" t="s">
        <v>332</v>
      </c>
      <c r="B76" s="337" t="s">
        <v>310</v>
      </c>
      <c r="C76" s="231"/>
    </row>
    <row r="77" spans="1:3" s="334" customFormat="1" ht="12" customHeight="1" thickBot="1">
      <c r="A77" s="338" t="s">
        <v>311</v>
      </c>
      <c r="B77" s="221" t="s">
        <v>333</v>
      </c>
      <c r="C77" s="226">
        <f>SUM(C78:C81)</f>
        <v>0</v>
      </c>
    </row>
    <row r="78" spans="1:3" s="334" customFormat="1" ht="12" customHeight="1">
      <c r="A78" s="340" t="s">
        <v>312</v>
      </c>
      <c r="B78" s="335" t="s">
        <v>313</v>
      </c>
      <c r="C78" s="231"/>
    </row>
    <row r="79" spans="1:3" s="334" customFormat="1" ht="12" customHeight="1">
      <c r="A79" s="341" t="s">
        <v>314</v>
      </c>
      <c r="B79" s="336" t="s">
        <v>315</v>
      </c>
      <c r="C79" s="231"/>
    </row>
    <row r="80" spans="1:3" s="334" customFormat="1" ht="12" customHeight="1">
      <c r="A80" s="341" t="s">
        <v>316</v>
      </c>
      <c r="B80" s="336" t="s">
        <v>317</v>
      </c>
      <c r="C80" s="231"/>
    </row>
    <row r="81" spans="1:3" s="334" customFormat="1" ht="12" customHeight="1" thickBot="1">
      <c r="A81" s="342" t="s">
        <v>318</v>
      </c>
      <c r="B81" s="337" t="s">
        <v>319</v>
      </c>
      <c r="C81" s="231"/>
    </row>
    <row r="82" spans="1:3" s="334" customFormat="1" ht="13.5" customHeight="1" thickBot="1">
      <c r="A82" s="338" t="s">
        <v>320</v>
      </c>
      <c r="B82" s="221" t="s">
        <v>321</v>
      </c>
      <c r="C82" s="382"/>
    </row>
    <row r="83" spans="1:3" s="334" customFormat="1" ht="15.75" customHeight="1" thickBot="1">
      <c r="A83" s="338" t="s">
        <v>322</v>
      </c>
      <c r="B83" s="343" t="s">
        <v>323</v>
      </c>
      <c r="C83" s="232">
        <f>+C61+C65+C70+C73+C77+C82</f>
        <v>102513</v>
      </c>
    </row>
    <row r="84" spans="1:3" s="334" customFormat="1" ht="16.5" customHeight="1" thickBot="1">
      <c r="A84" s="344" t="s">
        <v>336</v>
      </c>
      <c r="B84" s="345" t="s">
        <v>324</v>
      </c>
      <c r="C84" s="232">
        <f>+C60+C83</f>
        <v>211088</v>
      </c>
    </row>
    <row r="85" spans="1:3" s="334" customFormat="1" ht="83.25" customHeight="1">
      <c r="A85" s="3"/>
      <c r="B85" s="4"/>
      <c r="C85" s="233"/>
    </row>
    <row r="86" spans="1:3" ht="16.5" customHeight="1">
      <c r="A86" s="397" t="s">
        <v>40</v>
      </c>
      <c r="B86" s="397"/>
      <c r="C86" s="397"/>
    </row>
    <row r="87" spans="1:3" s="346" customFormat="1" ht="16.5" customHeight="1" thickBot="1">
      <c r="A87" s="399" t="s">
        <v>126</v>
      </c>
      <c r="B87" s="399"/>
      <c r="C87" s="88" t="s">
        <v>198</v>
      </c>
    </row>
    <row r="88" spans="1:3" ht="37.5" customHeight="1" thickBot="1">
      <c r="A88" s="21" t="s">
        <v>66</v>
      </c>
      <c r="B88" s="22" t="s">
        <v>41</v>
      </c>
      <c r="C88" s="35" t="s">
        <v>226</v>
      </c>
    </row>
    <row r="89" spans="1:3" s="33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0" t="s">
        <v>11</v>
      </c>
      <c r="B90" s="26" t="s">
        <v>339</v>
      </c>
      <c r="C90" s="225">
        <f>SUM(C91:C95)</f>
        <v>5083</v>
      </c>
    </row>
    <row r="91" spans="1:3" ht="12" customHeight="1">
      <c r="A91" s="15" t="s">
        <v>79</v>
      </c>
      <c r="B91" s="8" t="s">
        <v>42</v>
      </c>
      <c r="C91" s="227"/>
    </row>
    <row r="92" spans="1:3" ht="12" customHeight="1">
      <c r="A92" s="12" t="s">
        <v>80</v>
      </c>
      <c r="B92" s="6" t="s">
        <v>146</v>
      </c>
      <c r="C92" s="228"/>
    </row>
    <row r="93" spans="1:3" ht="12" customHeight="1">
      <c r="A93" s="12" t="s">
        <v>81</v>
      </c>
      <c r="B93" s="6" t="s">
        <v>114</v>
      </c>
      <c r="C93" s="230">
        <v>4433</v>
      </c>
    </row>
    <row r="94" spans="1:3" ht="12" customHeight="1">
      <c r="A94" s="12" t="s">
        <v>82</v>
      </c>
      <c r="B94" s="9" t="s">
        <v>147</v>
      </c>
      <c r="C94" s="230"/>
    </row>
    <row r="95" spans="1:3" ht="12" customHeight="1">
      <c r="A95" s="12" t="s">
        <v>90</v>
      </c>
      <c r="B95" s="17" t="s">
        <v>148</v>
      </c>
      <c r="C95" s="230">
        <f>SUM(C96:C105)</f>
        <v>650</v>
      </c>
    </row>
    <row r="96" spans="1:3" ht="12" customHeight="1">
      <c r="A96" s="12" t="s">
        <v>83</v>
      </c>
      <c r="B96" s="6" t="s">
        <v>340</v>
      </c>
      <c r="C96" s="230"/>
    </row>
    <row r="97" spans="1:3" ht="12" customHeight="1">
      <c r="A97" s="12" t="s">
        <v>84</v>
      </c>
      <c r="B97" s="90" t="s">
        <v>341</v>
      </c>
      <c r="C97" s="230"/>
    </row>
    <row r="98" spans="1:3" ht="12" customHeight="1">
      <c r="A98" s="12" t="s">
        <v>91</v>
      </c>
      <c r="B98" s="91" t="s">
        <v>342</v>
      </c>
      <c r="C98" s="230"/>
    </row>
    <row r="99" spans="1:3" ht="12" customHeight="1">
      <c r="A99" s="12" t="s">
        <v>92</v>
      </c>
      <c r="B99" s="91" t="s">
        <v>343</v>
      </c>
      <c r="C99" s="230"/>
    </row>
    <row r="100" spans="1:3" ht="12" customHeight="1">
      <c r="A100" s="12" t="s">
        <v>93</v>
      </c>
      <c r="B100" s="90" t="s">
        <v>344</v>
      </c>
      <c r="C100" s="230"/>
    </row>
    <row r="101" spans="1:3" ht="12" customHeight="1">
      <c r="A101" s="12" t="s">
        <v>94</v>
      </c>
      <c r="B101" s="90" t="s">
        <v>345</v>
      </c>
      <c r="C101" s="230"/>
    </row>
    <row r="102" spans="1:3" ht="12" customHeight="1">
      <c r="A102" s="12" t="s">
        <v>96</v>
      </c>
      <c r="B102" s="91" t="s">
        <v>346</v>
      </c>
      <c r="C102" s="230"/>
    </row>
    <row r="103" spans="1:3" ht="12" customHeight="1">
      <c r="A103" s="11" t="s">
        <v>149</v>
      </c>
      <c r="B103" s="92" t="s">
        <v>347</v>
      </c>
      <c r="C103" s="230"/>
    </row>
    <row r="104" spans="1:3" ht="12" customHeight="1">
      <c r="A104" s="12" t="s">
        <v>337</v>
      </c>
      <c r="B104" s="92" t="s">
        <v>348</v>
      </c>
      <c r="C104" s="230"/>
    </row>
    <row r="105" spans="1:3" ht="12" customHeight="1" thickBot="1">
      <c r="A105" s="16" t="s">
        <v>338</v>
      </c>
      <c r="B105" s="93" t="s">
        <v>349</v>
      </c>
      <c r="C105" s="234">
        <v>650</v>
      </c>
    </row>
    <row r="106" spans="1:3" ht="12" customHeight="1" thickBot="1">
      <c r="A106" s="18" t="s">
        <v>12</v>
      </c>
      <c r="B106" s="25" t="s">
        <v>350</v>
      </c>
      <c r="C106" s="226">
        <f>+C107+C109+C111</f>
        <v>206005</v>
      </c>
    </row>
    <row r="107" spans="1:3" ht="12" customHeight="1">
      <c r="A107" s="13" t="s">
        <v>85</v>
      </c>
      <c r="B107" s="6" t="s">
        <v>197</v>
      </c>
      <c r="C107" s="229">
        <v>181005</v>
      </c>
    </row>
    <row r="108" spans="1:3" ht="12" customHeight="1">
      <c r="A108" s="13" t="s">
        <v>86</v>
      </c>
      <c r="B108" s="10" t="s">
        <v>354</v>
      </c>
      <c r="C108" s="229">
        <v>108575</v>
      </c>
    </row>
    <row r="109" spans="1:3" ht="12" customHeight="1">
      <c r="A109" s="13" t="s">
        <v>87</v>
      </c>
      <c r="B109" s="10" t="s">
        <v>150</v>
      </c>
      <c r="C109" s="228"/>
    </row>
    <row r="110" spans="1:3" ht="12" customHeight="1">
      <c r="A110" s="13" t="s">
        <v>88</v>
      </c>
      <c r="B110" s="10" t="s">
        <v>355</v>
      </c>
      <c r="C110" s="219"/>
    </row>
    <row r="111" spans="1:3" ht="12" customHeight="1">
      <c r="A111" s="13" t="s">
        <v>89</v>
      </c>
      <c r="B111" s="223" t="s">
        <v>200</v>
      </c>
      <c r="C111" s="219">
        <f>SUM(C112:C119)</f>
        <v>25000</v>
      </c>
    </row>
    <row r="112" spans="1:3" ht="12" customHeight="1">
      <c r="A112" s="13" t="s">
        <v>95</v>
      </c>
      <c r="B112" s="222" t="s">
        <v>466</v>
      </c>
      <c r="C112" s="219"/>
    </row>
    <row r="113" spans="1:3" ht="12" customHeight="1">
      <c r="A113" s="13" t="s">
        <v>97</v>
      </c>
      <c r="B113" s="331" t="s">
        <v>360</v>
      </c>
      <c r="C113" s="219"/>
    </row>
    <row r="114" spans="1:3" ht="15.75">
      <c r="A114" s="13" t="s">
        <v>151</v>
      </c>
      <c r="B114" s="91" t="s">
        <v>343</v>
      </c>
      <c r="C114" s="219"/>
    </row>
    <row r="115" spans="1:3" ht="12" customHeight="1">
      <c r="A115" s="13" t="s">
        <v>152</v>
      </c>
      <c r="B115" s="91" t="s">
        <v>359</v>
      </c>
      <c r="C115" s="219"/>
    </row>
    <row r="116" spans="1:3" ht="12" customHeight="1">
      <c r="A116" s="13" t="s">
        <v>153</v>
      </c>
      <c r="B116" s="91" t="s">
        <v>358</v>
      </c>
      <c r="C116" s="219"/>
    </row>
    <row r="117" spans="1:3" ht="12" customHeight="1">
      <c r="A117" s="13" t="s">
        <v>351</v>
      </c>
      <c r="B117" s="91" t="s">
        <v>346</v>
      </c>
      <c r="C117" s="219"/>
    </row>
    <row r="118" spans="1:3" ht="12" customHeight="1">
      <c r="A118" s="13" t="s">
        <v>352</v>
      </c>
      <c r="B118" s="91" t="s">
        <v>357</v>
      </c>
      <c r="C118" s="219"/>
    </row>
    <row r="119" spans="1:3" ht="16.5" thickBot="1">
      <c r="A119" s="11" t="s">
        <v>353</v>
      </c>
      <c r="B119" s="91" t="s">
        <v>356</v>
      </c>
      <c r="C119" s="220">
        <v>25000</v>
      </c>
    </row>
    <row r="120" spans="1:3" ht="12" customHeight="1" thickBot="1">
      <c r="A120" s="18" t="s">
        <v>13</v>
      </c>
      <c r="B120" s="85" t="s">
        <v>361</v>
      </c>
      <c r="C120" s="226">
        <f>+C121+C122</f>
        <v>0</v>
      </c>
    </row>
    <row r="121" spans="1:3" ht="12" customHeight="1">
      <c r="A121" s="13" t="s">
        <v>68</v>
      </c>
      <c r="B121" s="7" t="s">
        <v>54</v>
      </c>
      <c r="C121" s="229"/>
    </row>
    <row r="122" spans="1:3" ht="12" customHeight="1" thickBot="1">
      <c r="A122" s="14" t="s">
        <v>69</v>
      </c>
      <c r="B122" s="10" t="s">
        <v>55</v>
      </c>
      <c r="C122" s="230"/>
    </row>
    <row r="123" spans="1:3" ht="12" customHeight="1" thickBot="1">
      <c r="A123" s="18" t="s">
        <v>14</v>
      </c>
      <c r="B123" s="85" t="s">
        <v>362</v>
      </c>
      <c r="C123" s="226">
        <f>+C90+C106+C120</f>
        <v>211088</v>
      </c>
    </row>
    <row r="124" spans="1:3" ht="12" customHeight="1" thickBot="1">
      <c r="A124" s="18" t="s">
        <v>15</v>
      </c>
      <c r="B124" s="85" t="s">
        <v>363</v>
      </c>
      <c r="C124" s="226">
        <f>+C125+C126+C127</f>
        <v>0</v>
      </c>
    </row>
    <row r="125" spans="1:3" ht="12" customHeight="1">
      <c r="A125" s="13" t="s">
        <v>72</v>
      </c>
      <c r="B125" s="7" t="s">
        <v>364</v>
      </c>
      <c r="C125" s="219"/>
    </row>
    <row r="126" spans="1:3" ht="12" customHeight="1">
      <c r="A126" s="13" t="s">
        <v>73</v>
      </c>
      <c r="B126" s="7" t="s">
        <v>365</v>
      </c>
      <c r="C126" s="219"/>
    </row>
    <row r="127" spans="1:3" ht="12" customHeight="1" thickBot="1">
      <c r="A127" s="11" t="s">
        <v>74</v>
      </c>
      <c r="B127" s="5" t="s">
        <v>366</v>
      </c>
      <c r="C127" s="219"/>
    </row>
    <row r="128" spans="1:3" ht="12" customHeight="1" thickBot="1">
      <c r="A128" s="18" t="s">
        <v>16</v>
      </c>
      <c r="B128" s="85" t="s">
        <v>421</v>
      </c>
      <c r="C128" s="226">
        <f>+C129+C130+C131+C132</f>
        <v>0</v>
      </c>
    </row>
    <row r="129" spans="1:3" ht="12" customHeight="1">
      <c r="A129" s="13" t="s">
        <v>75</v>
      </c>
      <c r="B129" s="7" t="s">
        <v>367</v>
      </c>
      <c r="C129" s="219"/>
    </row>
    <row r="130" spans="1:3" ht="12" customHeight="1">
      <c r="A130" s="13" t="s">
        <v>76</v>
      </c>
      <c r="B130" s="7" t="s">
        <v>368</v>
      </c>
      <c r="C130" s="219"/>
    </row>
    <row r="131" spans="1:3" ht="12" customHeight="1">
      <c r="A131" s="13" t="s">
        <v>271</v>
      </c>
      <c r="B131" s="7" t="s">
        <v>369</v>
      </c>
      <c r="C131" s="219"/>
    </row>
    <row r="132" spans="1:3" ht="12" customHeight="1" thickBot="1">
      <c r="A132" s="11" t="s">
        <v>272</v>
      </c>
      <c r="B132" s="5" t="s">
        <v>370</v>
      </c>
      <c r="C132" s="219"/>
    </row>
    <row r="133" spans="1:3" ht="12" customHeight="1" thickBot="1">
      <c r="A133" s="18" t="s">
        <v>17</v>
      </c>
      <c r="B133" s="85" t="s">
        <v>371</v>
      </c>
      <c r="C133" s="232">
        <f>+C134+C135+C136+C137</f>
        <v>0</v>
      </c>
    </row>
    <row r="134" spans="1:3" ht="12" customHeight="1">
      <c r="A134" s="13" t="s">
        <v>77</v>
      </c>
      <c r="B134" s="7" t="s">
        <v>472</v>
      </c>
      <c r="C134" s="219"/>
    </row>
    <row r="135" spans="1:3" ht="12" customHeight="1">
      <c r="A135" s="13" t="s">
        <v>78</v>
      </c>
      <c r="B135" s="7" t="s">
        <v>382</v>
      </c>
      <c r="C135" s="219"/>
    </row>
    <row r="136" spans="1:3" ht="12" customHeight="1">
      <c r="A136" s="13" t="s">
        <v>284</v>
      </c>
      <c r="B136" s="7" t="s">
        <v>373</v>
      </c>
      <c r="C136" s="219"/>
    </row>
    <row r="137" spans="1:3" ht="12" customHeight="1" thickBot="1">
      <c r="A137" s="11" t="s">
        <v>285</v>
      </c>
      <c r="B137" s="5" t="s">
        <v>374</v>
      </c>
      <c r="C137" s="219"/>
    </row>
    <row r="138" spans="1:3" ht="12" customHeight="1" thickBot="1">
      <c r="A138" s="18" t="s">
        <v>18</v>
      </c>
      <c r="B138" s="85" t="s">
        <v>375</v>
      </c>
      <c r="C138" s="235">
        <f>+C139+C140+C141+C142</f>
        <v>0</v>
      </c>
    </row>
    <row r="139" spans="1:3" ht="12" customHeight="1">
      <c r="A139" s="13" t="s">
        <v>144</v>
      </c>
      <c r="B139" s="7" t="s">
        <v>376</v>
      </c>
      <c r="C139" s="219"/>
    </row>
    <row r="140" spans="1:3" ht="12" customHeight="1">
      <c r="A140" s="13" t="s">
        <v>145</v>
      </c>
      <c r="B140" s="7" t="s">
        <v>377</v>
      </c>
      <c r="C140" s="219"/>
    </row>
    <row r="141" spans="1:3" ht="12" customHeight="1">
      <c r="A141" s="13" t="s">
        <v>199</v>
      </c>
      <c r="B141" s="7" t="s">
        <v>378</v>
      </c>
      <c r="C141" s="219"/>
    </row>
    <row r="142" spans="1:3" ht="12" customHeight="1" thickBot="1">
      <c r="A142" s="13" t="s">
        <v>287</v>
      </c>
      <c r="B142" s="7" t="s">
        <v>379</v>
      </c>
      <c r="C142" s="219"/>
    </row>
    <row r="143" spans="1:9" ht="15" customHeight="1" thickBot="1">
      <c r="A143" s="18" t="s">
        <v>19</v>
      </c>
      <c r="B143" s="85" t="s">
        <v>380</v>
      </c>
      <c r="C143" s="347">
        <f>+C124+C128+C133+C138</f>
        <v>0</v>
      </c>
      <c r="F143" s="348"/>
      <c r="G143" s="349"/>
      <c r="H143" s="349"/>
      <c r="I143" s="349"/>
    </row>
    <row r="144" spans="1:3" s="334" customFormat="1" ht="12.75" customHeight="1" thickBot="1">
      <c r="A144" s="224" t="s">
        <v>20</v>
      </c>
      <c r="B144" s="309" t="s">
        <v>381</v>
      </c>
      <c r="C144" s="347">
        <f>+C123+C143</f>
        <v>211088</v>
      </c>
    </row>
    <row r="145" ht="7.5" customHeight="1"/>
    <row r="146" spans="1:3" ht="15.75">
      <c r="A146" s="400" t="s">
        <v>383</v>
      </c>
      <c r="B146" s="400"/>
      <c r="C146" s="400"/>
    </row>
    <row r="147" spans="1:3" ht="15" customHeight="1" thickBot="1">
      <c r="A147" s="398" t="s">
        <v>127</v>
      </c>
      <c r="B147" s="398"/>
      <c r="C147" s="236" t="s">
        <v>198</v>
      </c>
    </row>
    <row r="148" spans="1:4" ht="13.5" customHeight="1" thickBot="1">
      <c r="A148" s="18">
        <v>1</v>
      </c>
      <c r="B148" s="25" t="s">
        <v>384</v>
      </c>
      <c r="C148" s="226">
        <f>+C60-C123</f>
        <v>-102513</v>
      </c>
      <c r="D148" s="350"/>
    </row>
    <row r="149" spans="1:3" ht="27.75" customHeight="1" thickBot="1">
      <c r="A149" s="18" t="s">
        <v>12</v>
      </c>
      <c r="B149" s="25" t="s">
        <v>385</v>
      </c>
      <c r="C149" s="226">
        <f>+C83-C143</f>
        <v>102513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ÖNKÉNT VÁLLALT FELADATAINAK MÉRLEGE
&amp;R&amp;"Times New Roman CE,Félkövér dőlt"&amp;11 1.3. melléklet a ........./2014. (.......)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B3" sqref="B3"/>
    </sheetView>
  </sheetViews>
  <sheetFormatPr defaultColWidth="9.00390625" defaultRowHeight="12.75"/>
  <cols>
    <col min="1" max="1" width="9.50390625" style="310" customWidth="1"/>
    <col min="2" max="2" width="91.625" style="310" customWidth="1"/>
    <col min="3" max="3" width="21.625" style="311" customWidth="1"/>
    <col min="4" max="4" width="9.00390625" style="332" customWidth="1"/>
    <col min="5" max="16384" width="9.375" style="332" customWidth="1"/>
  </cols>
  <sheetData>
    <row r="1" spans="1:3" ht="15.75" customHeight="1">
      <c r="A1" s="397" t="s">
        <v>8</v>
      </c>
      <c r="B1" s="397"/>
      <c r="C1" s="397"/>
    </row>
    <row r="2" spans="1:3" ht="15.75" customHeight="1" thickBot="1">
      <c r="A2" s="398" t="s">
        <v>125</v>
      </c>
      <c r="B2" s="398"/>
      <c r="C2" s="236" t="s">
        <v>198</v>
      </c>
    </row>
    <row r="3" spans="1:3" ht="37.5" customHeight="1" thickBot="1">
      <c r="A3" s="21" t="s">
        <v>66</v>
      </c>
      <c r="B3" s="22" t="s">
        <v>10</v>
      </c>
      <c r="C3" s="35" t="s">
        <v>226</v>
      </c>
    </row>
    <row r="4" spans="1:3" s="333" customFormat="1" ht="12" customHeight="1" thickBot="1">
      <c r="A4" s="327">
        <v>1</v>
      </c>
      <c r="B4" s="328">
        <v>2</v>
      </c>
      <c r="C4" s="329">
        <v>3</v>
      </c>
    </row>
    <row r="5" spans="1:3" s="334" customFormat="1" ht="12" customHeight="1" thickBot="1">
      <c r="A5" s="18" t="s">
        <v>11</v>
      </c>
      <c r="B5" s="19" t="s">
        <v>227</v>
      </c>
      <c r="C5" s="226">
        <f>+C6+C7+C8+C9+C10+C11</f>
        <v>0</v>
      </c>
    </row>
    <row r="6" spans="1:3" s="334" customFormat="1" ht="12" customHeight="1">
      <c r="A6" s="13" t="s">
        <v>79</v>
      </c>
      <c r="B6" s="335" t="s">
        <v>228</v>
      </c>
      <c r="C6" s="229"/>
    </row>
    <row r="7" spans="1:3" s="334" customFormat="1" ht="12" customHeight="1">
      <c r="A7" s="12" t="s">
        <v>80</v>
      </c>
      <c r="B7" s="336" t="s">
        <v>229</v>
      </c>
      <c r="C7" s="228"/>
    </row>
    <row r="8" spans="1:3" s="334" customFormat="1" ht="12" customHeight="1">
      <c r="A8" s="12" t="s">
        <v>81</v>
      </c>
      <c r="B8" s="336" t="s">
        <v>230</v>
      </c>
      <c r="C8" s="228"/>
    </row>
    <row r="9" spans="1:3" s="334" customFormat="1" ht="12" customHeight="1">
      <c r="A9" s="12" t="s">
        <v>82</v>
      </c>
      <c r="B9" s="336" t="s">
        <v>231</v>
      </c>
      <c r="C9" s="228"/>
    </row>
    <row r="10" spans="1:3" s="334" customFormat="1" ht="12" customHeight="1">
      <c r="A10" s="12" t="s">
        <v>122</v>
      </c>
      <c r="B10" s="336" t="s">
        <v>232</v>
      </c>
      <c r="C10" s="228"/>
    </row>
    <row r="11" spans="1:3" s="334" customFormat="1" ht="12" customHeight="1" thickBot="1">
      <c r="A11" s="14" t="s">
        <v>83</v>
      </c>
      <c r="B11" s="337" t="s">
        <v>233</v>
      </c>
      <c r="C11" s="228"/>
    </row>
    <row r="12" spans="1:3" s="334" customFormat="1" ht="12" customHeight="1" thickBot="1">
      <c r="A12" s="18" t="s">
        <v>12</v>
      </c>
      <c r="B12" s="221" t="s">
        <v>234</v>
      </c>
      <c r="C12" s="226">
        <f>+C13+C14+C15+C16+C17</f>
        <v>0</v>
      </c>
    </row>
    <row r="13" spans="1:3" s="334" customFormat="1" ht="12" customHeight="1">
      <c r="A13" s="13" t="s">
        <v>85</v>
      </c>
      <c r="B13" s="335" t="s">
        <v>235</v>
      </c>
      <c r="C13" s="229"/>
    </row>
    <row r="14" spans="1:3" s="334" customFormat="1" ht="12" customHeight="1">
      <c r="A14" s="12" t="s">
        <v>86</v>
      </c>
      <c r="B14" s="336" t="s">
        <v>236</v>
      </c>
      <c r="C14" s="228"/>
    </row>
    <row r="15" spans="1:3" s="334" customFormat="1" ht="12" customHeight="1">
      <c r="A15" s="12" t="s">
        <v>87</v>
      </c>
      <c r="B15" s="336" t="s">
        <v>460</v>
      </c>
      <c r="C15" s="228"/>
    </row>
    <row r="16" spans="1:3" s="334" customFormat="1" ht="12" customHeight="1">
      <c r="A16" s="12" t="s">
        <v>88</v>
      </c>
      <c r="B16" s="336" t="s">
        <v>461</v>
      </c>
      <c r="C16" s="228"/>
    </row>
    <row r="17" spans="1:3" s="334" customFormat="1" ht="12" customHeight="1">
      <c r="A17" s="12" t="s">
        <v>89</v>
      </c>
      <c r="B17" s="336" t="s">
        <v>237</v>
      </c>
      <c r="C17" s="228"/>
    </row>
    <row r="18" spans="1:3" s="334" customFormat="1" ht="12" customHeight="1" thickBot="1">
      <c r="A18" s="14" t="s">
        <v>95</v>
      </c>
      <c r="B18" s="337" t="s">
        <v>238</v>
      </c>
      <c r="C18" s="230"/>
    </row>
    <row r="19" spans="1:3" s="334" customFormat="1" ht="12" customHeight="1" thickBot="1">
      <c r="A19" s="18" t="s">
        <v>13</v>
      </c>
      <c r="B19" s="19" t="s">
        <v>239</v>
      </c>
      <c r="C19" s="226">
        <f>+C20+C21+C22+C23+C24</f>
        <v>0</v>
      </c>
    </row>
    <row r="20" spans="1:3" s="334" customFormat="1" ht="12" customHeight="1">
      <c r="A20" s="13" t="s">
        <v>68</v>
      </c>
      <c r="B20" s="335" t="s">
        <v>240</v>
      </c>
      <c r="C20" s="229"/>
    </row>
    <row r="21" spans="1:3" s="334" customFormat="1" ht="12" customHeight="1">
      <c r="A21" s="12" t="s">
        <v>69</v>
      </c>
      <c r="B21" s="336" t="s">
        <v>241</v>
      </c>
      <c r="C21" s="228"/>
    </row>
    <row r="22" spans="1:3" s="334" customFormat="1" ht="12" customHeight="1">
      <c r="A22" s="12" t="s">
        <v>70</v>
      </c>
      <c r="B22" s="336" t="s">
        <v>462</v>
      </c>
      <c r="C22" s="228"/>
    </row>
    <row r="23" spans="1:3" s="334" customFormat="1" ht="12" customHeight="1">
      <c r="A23" s="12" t="s">
        <v>71</v>
      </c>
      <c r="B23" s="336" t="s">
        <v>463</v>
      </c>
      <c r="C23" s="228"/>
    </row>
    <row r="24" spans="1:3" s="334" customFormat="1" ht="12" customHeight="1">
      <c r="A24" s="12" t="s">
        <v>134</v>
      </c>
      <c r="B24" s="336" t="s">
        <v>242</v>
      </c>
      <c r="C24" s="228"/>
    </row>
    <row r="25" spans="1:3" s="334" customFormat="1" ht="12" customHeight="1" thickBot="1">
      <c r="A25" s="14" t="s">
        <v>135</v>
      </c>
      <c r="B25" s="337" t="s">
        <v>243</v>
      </c>
      <c r="C25" s="230"/>
    </row>
    <row r="26" spans="1:3" s="334" customFormat="1" ht="12" customHeight="1" thickBot="1">
      <c r="A26" s="18" t="s">
        <v>136</v>
      </c>
      <c r="B26" s="19" t="s">
        <v>244</v>
      </c>
      <c r="C26" s="232">
        <f>+C27+C30+C31+C32</f>
        <v>0</v>
      </c>
    </row>
    <row r="27" spans="1:3" s="334" customFormat="1" ht="12" customHeight="1">
      <c r="A27" s="13" t="s">
        <v>245</v>
      </c>
      <c r="B27" s="335" t="s">
        <v>251</v>
      </c>
      <c r="C27" s="330">
        <f>+C28+C29</f>
        <v>0</v>
      </c>
    </row>
    <row r="28" spans="1:3" s="334" customFormat="1" ht="12" customHeight="1">
      <c r="A28" s="12" t="s">
        <v>246</v>
      </c>
      <c r="B28" s="336" t="s">
        <v>252</v>
      </c>
      <c r="C28" s="228"/>
    </row>
    <row r="29" spans="1:3" s="334" customFormat="1" ht="12" customHeight="1">
      <c r="A29" s="12" t="s">
        <v>247</v>
      </c>
      <c r="B29" s="336" t="s">
        <v>253</v>
      </c>
      <c r="C29" s="228"/>
    </row>
    <row r="30" spans="1:3" s="334" customFormat="1" ht="12" customHeight="1">
      <c r="A30" s="12" t="s">
        <v>248</v>
      </c>
      <c r="B30" s="336" t="s">
        <v>254</v>
      </c>
      <c r="C30" s="228"/>
    </row>
    <row r="31" spans="1:3" s="334" customFormat="1" ht="12" customHeight="1">
      <c r="A31" s="12" t="s">
        <v>249</v>
      </c>
      <c r="B31" s="336" t="s">
        <v>255</v>
      </c>
      <c r="C31" s="228"/>
    </row>
    <row r="32" spans="1:3" s="334" customFormat="1" ht="12" customHeight="1" thickBot="1">
      <c r="A32" s="14" t="s">
        <v>250</v>
      </c>
      <c r="B32" s="337" t="s">
        <v>256</v>
      </c>
      <c r="C32" s="230"/>
    </row>
    <row r="33" spans="1:3" s="334" customFormat="1" ht="12" customHeight="1" thickBot="1">
      <c r="A33" s="18" t="s">
        <v>15</v>
      </c>
      <c r="B33" s="19" t="s">
        <v>257</v>
      </c>
      <c r="C33" s="226">
        <f>SUM(C34:C43)</f>
        <v>0</v>
      </c>
    </row>
    <row r="34" spans="1:3" s="334" customFormat="1" ht="12" customHeight="1">
      <c r="A34" s="13" t="s">
        <v>72</v>
      </c>
      <c r="B34" s="335" t="s">
        <v>260</v>
      </c>
      <c r="C34" s="229"/>
    </row>
    <row r="35" spans="1:3" s="334" customFormat="1" ht="12" customHeight="1">
      <c r="A35" s="12" t="s">
        <v>73</v>
      </c>
      <c r="B35" s="336" t="s">
        <v>261</v>
      </c>
      <c r="C35" s="228"/>
    </row>
    <row r="36" spans="1:3" s="334" customFormat="1" ht="12" customHeight="1">
      <c r="A36" s="12" t="s">
        <v>74</v>
      </c>
      <c r="B36" s="336" t="s">
        <v>262</v>
      </c>
      <c r="C36" s="228"/>
    </row>
    <row r="37" spans="1:3" s="334" customFormat="1" ht="12" customHeight="1">
      <c r="A37" s="12" t="s">
        <v>138</v>
      </c>
      <c r="B37" s="336" t="s">
        <v>263</v>
      </c>
      <c r="C37" s="228"/>
    </row>
    <row r="38" spans="1:3" s="334" customFormat="1" ht="12" customHeight="1">
      <c r="A38" s="12" t="s">
        <v>139</v>
      </c>
      <c r="B38" s="336" t="s">
        <v>264</v>
      </c>
      <c r="C38" s="228"/>
    </row>
    <row r="39" spans="1:3" s="334" customFormat="1" ht="12" customHeight="1">
      <c r="A39" s="12" t="s">
        <v>140</v>
      </c>
      <c r="B39" s="336" t="s">
        <v>265</v>
      </c>
      <c r="C39" s="228"/>
    </row>
    <row r="40" spans="1:3" s="334" customFormat="1" ht="12" customHeight="1">
      <c r="A40" s="12" t="s">
        <v>141</v>
      </c>
      <c r="B40" s="336" t="s">
        <v>266</v>
      </c>
      <c r="C40" s="228"/>
    </row>
    <row r="41" spans="1:3" s="334" customFormat="1" ht="12" customHeight="1">
      <c r="A41" s="12" t="s">
        <v>142</v>
      </c>
      <c r="B41" s="336" t="s">
        <v>267</v>
      </c>
      <c r="C41" s="228"/>
    </row>
    <row r="42" spans="1:3" s="334" customFormat="1" ht="12" customHeight="1">
      <c r="A42" s="12" t="s">
        <v>258</v>
      </c>
      <c r="B42" s="336" t="s">
        <v>268</v>
      </c>
      <c r="C42" s="231"/>
    </row>
    <row r="43" spans="1:3" s="334" customFormat="1" ht="12" customHeight="1" thickBot="1">
      <c r="A43" s="14" t="s">
        <v>259</v>
      </c>
      <c r="B43" s="337" t="s">
        <v>269</v>
      </c>
      <c r="C43" s="324"/>
    </row>
    <row r="44" spans="1:3" s="334" customFormat="1" ht="12" customHeight="1" thickBot="1">
      <c r="A44" s="18" t="s">
        <v>16</v>
      </c>
      <c r="B44" s="19" t="s">
        <v>270</v>
      </c>
      <c r="C44" s="226">
        <f>SUM(C45:C49)</f>
        <v>0</v>
      </c>
    </row>
    <row r="45" spans="1:3" s="334" customFormat="1" ht="12" customHeight="1">
      <c r="A45" s="13" t="s">
        <v>75</v>
      </c>
      <c r="B45" s="335" t="s">
        <v>274</v>
      </c>
      <c r="C45" s="381"/>
    </row>
    <row r="46" spans="1:3" s="334" customFormat="1" ht="12" customHeight="1">
      <c r="A46" s="12" t="s">
        <v>76</v>
      </c>
      <c r="B46" s="336" t="s">
        <v>275</v>
      </c>
      <c r="C46" s="231"/>
    </row>
    <row r="47" spans="1:3" s="334" customFormat="1" ht="12" customHeight="1">
      <c r="A47" s="12" t="s">
        <v>271</v>
      </c>
      <c r="B47" s="336" t="s">
        <v>276</v>
      </c>
      <c r="C47" s="231"/>
    </row>
    <row r="48" spans="1:3" s="334" customFormat="1" ht="12" customHeight="1">
      <c r="A48" s="12" t="s">
        <v>272</v>
      </c>
      <c r="B48" s="336" t="s">
        <v>277</v>
      </c>
      <c r="C48" s="231"/>
    </row>
    <row r="49" spans="1:3" s="334" customFormat="1" ht="12" customHeight="1" thickBot="1">
      <c r="A49" s="14" t="s">
        <v>273</v>
      </c>
      <c r="B49" s="337" t="s">
        <v>278</v>
      </c>
      <c r="C49" s="324"/>
    </row>
    <row r="50" spans="1:3" s="334" customFormat="1" ht="12" customHeight="1" thickBot="1">
      <c r="A50" s="18" t="s">
        <v>143</v>
      </c>
      <c r="B50" s="19" t="s">
        <v>279</v>
      </c>
      <c r="C50" s="226">
        <f>SUM(C51:C53)</f>
        <v>0</v>
      </c>
    </row>
    <row r="51" spans="1:3" s="334" customFormat="1" ht="12" customHeight="1">
      <c r="A51" s="13" t="s">
        <v>77</v>
      </c>
      <c r="B51" s="335" t="s">
        <v>280</v>
      </c>
      <c r="C51" s="229"/>
    </row>
    <row r="52" spans="1:3" s="334" customFormat="1" ht="12" customHeight="1">
      <c r="A52" s="12" t="s">
        <v>78</v>
      </c>
      <c r="B52" s="336" t="s">
        <v>464</v>
      </c>
      <c r="C52" s="228"/>
    </row>
    <row r="53" spans="1:3" s="334" customFormat="1" ht="12" customHeight="1">
      <c r="A53" s="12" t="s">
        <v>284</v>
      </c>
      <c r="B53" s="336" t="s">
        <v>282</v>
      </c>
      <c r="C53" s="228"/>
    </row>
    <row r="54" spans="1:3" s="334" customFormat="1" ht="12" customHeight="1" thickBot="1">
      <c r="A54" s="14" t="s">
        <v>285</v>
      </c>
      <c r="B54" s="337" t="s">
        <v>283</v>
      </c>
      <c r="C54" s="230"/>
    </row>
    <row r="55" spans="1:3" s="334" customFormat="1" ht="12" customHeight="1" thickBot="1">
      <c r="A55" s="18" t="s">
        <v>18</v>
      </c>
      <c r="B55" s="221" t="s">
        <v>286</v>
      </c>
      <c r="C55" s="226">
        <f>SUM(C56:C58)</f>
        <v>0</v>
      </c>
    </row>
    <row r="56" spans="1:3" s="334" customFormat="1" ht="12" customHeight="1">
      <c r="A56" s="13" t="s">
        <v>144</v>
      </c>
      <c r="B56" s="335" t="s">
        <v>288</v>
      </c>
      <c r="C56" s="231"/>
    </row>
    <row r="57" spans="1:3" s="334" customFormat="1" ht="12" customHeight="1">
      <c r="A57" s="12" t="s">
        <v>145</v>
      </c>
      <c r="B57" s="336" t="s">
        <v>465</v>
      </c>
      <c r="C57" s="231"/>
    </row>
    <row r="58" spans="1:3" s="334" customFormat="1" ht="12" customHeight="1">
      <c r="A58" s="12" t="s">
        <v>199</v>
      </c>
      <c r="B58" s="336" t="s">
        <v>289</v>
      </c>
      <c r="C58" s="231"/>
    </row>
    <row r="59" spans="1:3" s="334" customFormat="1" ht="12" customHeight="1" thickBot="1">
      <c r="A59" s="14" t="s">
        <v>287</v>
      </c>
      <c r="B59" s="337" t="s">
        <v>290</v>
      </c>
      <c r="C59" s="231"/>
    </row>
    <row r="60" spans="1:3" s="334" customFormat="1" ht="12" customHeight="1" thickBot="1">
      <c r="A60" s="18" t="s">
        <v>19</v>
      </c>
      <c r="B60" s="19" t="s">
        <v>291</v>
      </c>
      <c r="C60" s="232">
        <f>+C5+C12+C19+C26+C33+C44+C50+C55</f>
        <v>0</v>
      </c>
    </row>
    <row r="61" spans="1:3" s="334" customFormat="1" ht="12" customHeight="1" thickBot="1">
      <c r="A61" s="338" t="s">
        <v>292</v>
      </c>
      <c r="B61" s="221" t="s">
        <v>293</v>
      </c>
      <c r="C61" s="226">
        <f>SUM(C62:C64)</f>
        <v>0</v>
      </c>
    </row>
    <row r="62" spans="1:3" s="334" customFormat="1" ht="12" customHeight="1">
      <c r="A62" s="13" t="s">
        <v>325</v>
      </c>
      <c r="B62" s="335" t="s">
        <v>294</v>
      </c>
      <c r="C62" s="231"/>
    </row>
    <row r="63" spans="1:3" s="334" customFormat="1" ht="12" customHeight="1">
      <c r="A63" s="12" t="s">
        <v>334</v>
      </c>
      <c r="B63" s="336" t="s">
        <v>295</v>
      </c>
      <c r="C63" s="231"/>
    </row>
    <row r="64" spans="1:3" s="334" customFormat="1" ht="12" customHeight="1" thickBot="1">
      <c r="A64" s="14" t="s">
        <v>335</v>
      </c>
      <c r="B64" s="339" t="s">
        <v>296</v>
      </c>
      <c r="C64" s="231"/>
    </row>
    <row r="65" spans="1:3" s="334" customFormat="1" ht="12" customHeight="1" thickBot="1">
      <c r="A65" s="338" t="s">
        <v>297</v>
      </c>
      <c r="B65" s="221" t="s">
        <v>298</v>
      </c>
      <c r="C65" s="226">
        <f>SUM(C66:C69)</f>
        <v>0</v>
      </c>
    </row>
    <row r="66" spans="1:3" s="334" customFormat="1" ht="12" customHeight="1">
      <c r="A66" s="13" t="s">
        <v>123</v>
      </c>
      <c r="B66" s="335" t="s">
        <v>299</v>
      </c>
      <c r="C66" s="231"/>
    </row>
    <row r="67" spans="1:3" s="334" customFormat="1" ht="12" customHeight="1">
      <c r="A67" s="12" t="s">
        <v>124</v>
      </c>
      <c r="B67" s="336" t="s">
        <v>300</v>
      </c>
      <c r="C67" s="231"/>
    </row>
    <row r="68" spans="1:3" s="334" customFormat="1" ht="12" customHeight="1">
      <c r="A68" s="12" t="s">
        <v>326</v>
      </c>
      <c r="B68" s="336" t="s">
        <v>301</v>
      </c>
      <c r="C68" s="231"/>
    </row>
    <row r="69" spans="1:3" s="334" customFormat="1" ht="12" customHeight="1" thickBot="1">
      <c r="A69" s="14" t="s">
        <v>327</v>
      </c>
      <c r="B69" s="337" t="s">
        <v>302</v>
      </c>
      <c r="C69" s="231"/>
    </row>
    <row r="70" spans="1:3" s="334" customFormat="1" ht="12" customHeight="1" thickBot="1">
      <c r="A70" s="338" t="s">
        <v>303</v>
      </c>
      <c r="B70" s="221" t="s">
        <v>304</v>
      </c>
      <c r="C70" s="226">
        <f>SUM(C71:C72)</f>
        <v>0</v>
      </c>
    </row>
    <row r="71" spans="1:3" s="334" customFormat="1" ht="12" customHeight="1">
      <c r="A71" s="13" t="s">
        <v>328</v>
      </c>
      <c r="B71" s="335" t="s">
        <v>305</v>
      </c>
      <c r="C71" s="231"/>
    </row>
    <row r="72" spans="1:3" s="334" customFormat="1" ht="12" customHeight="1" thickBot="1">
      <c r="A72" s="14" t="s">
        <v>329</v>
      </c>
      <c r="B72" s="337" t="s">
        <v>306</v>
      </c>
      <c r="C72" s="231"/>
    </row>
    <row r="73" spans="1:3" s="334" customFormat="1" ht="12" customHeight="1" thickBot="1">
      <c r="A73" s="338" t="s">
        <v>307</v>
      </c>
      <c r="B73" s="221" t="s">
        <v>308</v>
      </c>
      <c r="C73" s="226">
        <f>SUM(C74:C76)</f>
        <v>0</v>
      </c>
    </row>
    <row r="74" spans="1:3" s="334" customFormat="1" ht="12" customHeight="1">
      <c r="A74" s="13" t="s">
        <v>330</v>
      </c>
      <c r="B74" s="335" t="s">
        <v>472</v>
      </c>
      <c r="C74" s="231"/>
    </row>
    <row r="75" spans="1:3" s="334" customFormat="1" ht="12" customHeight="1">
      <c r="A75" s="12" t="s">
        <v>331</v>
      </c>
      <c r="B75" s="336" t="s">
        <v>309</v>
      </c>
      <c r="C75" s="231"/>
    </row>
    <row r="76" spans="1:3" s="334" customFormat="1" ht="12" customHeight="1" thickBot="1">
      <c r="A76" s="14" t="s">
        <v>332</v>
      </c>
      <c r="B76" s="337" t="s">
        <v>310</v>
      </c>
      <c r="C76" s="231"/>
    </row>
    <row r="77" spans="1:3" s="334" customFormat="1" ht="12" customHeight="1" thickBot="1">
      <c r="A77" s="338" t="s">
        <v>311</v>
      </c>
      <c r="B77" s="221" t="s">
        <v>333</v>
      </c>
      <c r="C77" s="226">
        <f>SUM(C78:C81)</f>
        <v>0</v>
      </c>
    </row>
    <row r="78" spans="1:3" s="334" customFormat="1" ht="12" customHeight="1">
      <c r="A78" s="340" t="s">
        <v>312</v>
      </c>
      <c r="B78" s="335" t="s">
        <v>313</v>
      </c>
      <c r="C78" s="231"/>
    </row>
    <row r="79" spans="1:3" s="334" customFormat="1" ht="12" customHeight="1">
      <c r="A79" s="341" t="s">
        <v>314</v>
      </c>
      <c r="B79" s="336" t="s">
        <v>315</v>
      </c>
      <c r="C79" s="231"/>
    </row>
    <row r="80" spans="1:3" s="334" customFormat="1" ht="12" customHeight="1">
      <c r="A80" s="341" t="s">
        <v>316</v>
      </c>
      <c r="B80" s="336" t="s">
        <v>317</v>
      </c>
      <c r="C80" s="231"/>
    </row>
    <row r="81" spans="1:3" s="334" customFormat="1" ht="12" customHeight="1" thickBot="1">
      <c r="A81" s="342" t="s">
        <v>318</v>
      </c>
      <c r="B81" s="337" t="s">
        <v>319</v>
      </c>
      <c r="C81" s="231"/>
    </row>
    <row r="82" spans="1:3" s="334" customFormat="1" ht="13.5" customHeight="1" thickBot="1">
      <c r="A82" s="338" t="s">
        <v>320</v>
      </c>
      <c r="B82" s="221" t="s">
        <v>321</v>
      </c>
      <c r="C82" s="382"/>
    </row>
    <row r="83" spans="1:3" s="334" customFormat="1" ht="15.75" customHeight="1" thickBot="1">
      <c r="A83" s="338" t="s">
        <v>322</v>
      </c>
      <c r="B83" s="343" t="s">
        <v>323</v>
      </c>
      <c r="C83" s="232">
        <f>+C61+C65+C70+C73+C77+C82</f>
        <v>0</v>
      </c>
    </row>
    <row r="84" spans="1:3" s="334" customFormat="1" ht="16.5" customHeight="1" thickBot="1">
      <c r="A84" s="344" t="s">
        <v>336</v>
      </c>
      <c r="B84" s="345" t="s">
        <v>324</v>
      </c>
      <c r="C84" s="232">
        <f>+C60+C83</f>
        <v>0</v>
      </c>
    </row>
    <row r="85" spans="1:3" s="334" customFormat="1" ht="83.25" customHeight="1">
      <c r="A85" s="3"/>
      <c r="B85" s="4"/>
      <c r="C85" s="233"/>
    </row>
    <row r="86" spans="1:3" ht="16.5" customHeight="1">
      <c r="A86" s="397" t="s">
        <v>40</v>
      </c>
      <c r="B86" s="397"/>
      <c r="C86" s="397"/>
    </row>
    <row r="87" spans="1:3" s="346" customFormat="1" ht="16.5" customHeight="1" thickBot="1">
      <c r="A87" s="399" t="s">
        <v>126</v>
      </c>
      <c r="B87" s="399"/>
      <c r="C87" s="88" t="s">
        <v>198</v>
      </c>
    </row>
    <row r="88" spans="1:3" ht="37.5" customHeight="1" thickBot="1">
      <c r="A88" s="21" t="s">
        <v>66</v>
      </c>
      <c r="B88" s="22" t="s">
        <v>41</v>
      </c>
      <c r="C88" s="35" t="s">
        <v>226</v>
      </c>
    </row>
    <row r="89" spans="1:3" s="33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0" t="s">
        <v>11</v>
      </c>
      <c r="B90" s="26" t="s">
        <v>339</v>
      </c>
      <c r="C90" s="225">
        <f>SUM(C91:C95)</f>
        <v>0</v>
      </c>
    </row>
    <row r="91" spans="1:3" ht="12" customHeight="1">
      <c r="A91" s="15" t="s">
        <v>79</v>
      </c>
      <c r="B91" s="8" t="s">
        <v>42</v>
      </c>
      <c r="C91" s="227"/>
    </row>
    <row r="92" spans="1:3" ht="12" customHeight="1">
      <c r="A92" s="12" t="s">
        <v>80</v>
      </c>
      <c r="B92" s="6" t="s">
        <v>146</v>
      </c>
      <c r="C92" s="228"/>
    </row>
    <row r="93" spans="1:3" ht="12" customHeight="1">
      <c r="A93" s="12" t="s">
        <v>81</v>
      </c>
      <c r="B93" s="6" t="s">
        <v>114</v>
      </c>
      <c r="C93" s="230"/>
    </row>
    <row r="94" spans="1:3" ht="12" customHeight="1">
      <c r="A94" s="12" t="s">
        <v>82</v>
      </c>
      <c r="B94" s="9" t="s">
        <v>147</v>
      </c>
      <c r="C94" s="230"/>
    </row>
    <row r="95" spans="1:3" ht="12" customHeight="1">
      <c r="A95" s="12" t="s">
        <v>90</v>
      </c>
      <c r="B95" s="17" t="s">
        <v>148</v>
      </c>
      <c r="C95" s="230"/>
    </row>
    <row r="96" spans="1:3" ht="12" customHeight="1">
      <c r="A96" s="12" t="s">
        <v>83</v>
      </c>
      <c r="B96" s="6" t="s">
        <v>340</v>
      </c>
      <c r="C96" s="230"/>
    </row>
    <row r="97" spans="1:3" ht="12" customHeight="1">
      <c r="A97" s="12" t="s">
        <v>84</v>
      </c>
      <c r="B97" s="90" t="s">
        <v>341</v>
      </c>
      <c r="C97" s="230"/>
    </row>
    <row r="98" spans="1:3" ht="12" customHeight="1">
      <c r="A98" s="12" t="s">
        <v>91</v>
      </c>
      <c r="B98" s="91" t="s">
        <v>342</v>
      </c>
      <c r="C98" s="230"/>
    </row>
    <row r="99" spans="1:3" ht="12" customHeight="1">
      <c r="A99" s="12" t="s">
        <v>92</v>
      </c>
      <c r="B99" s="91" t="s">
        <v>343</v>
      </c>
      <c r="C99" s="230"/>
    </row>
    <row r="100" spans="1:3" ht="12" customHeight="1">
      <c r="A100" s="12" t="s">
        <v>93</v>
      </c>
      <c r="B100" s="90" t="s">
        <v>344</v>
      </c>
      <c r="C100" s="230"/>
    </row>
    <row r="101" spans="1:3" ht="12" customHeight="1">
      <c r="A101" s="12" t="s">
        <v>94</v>
      </c>
      <c r="B101" s="90" t="s">
        <v>345</v>
      </c>
      <c r="C101" s="230"/>
    </row>
    <row r="102" spans="1:3" ht="12" customHeight="1">
      <c r="A102" s="12" t="s">
        <v>96</v>
      </c>
      <c r="B102" s="91" t="s">
        <v>346</v>
      </c>
      <c r="C102" s="230"/>
    </row>
    <row r="103" spans="1:3" ht="12" customHeight="1">
      <c r="A103" s="11" t="s">
        <v>149</v>
      </c>
      <c r="B103" s="92" t="s">
        <v>347</v>
      </c>
      <c r="C103" s="230"/>
    </row>
    <row r="104" spans="1:3" ht="12" customHeight="1">
      <c r="A104" s="12" t="s">
        <v>337</v>
      </c>
      <c r="B104" s="92" t="s">
        <v>348</v>
      </c>
      <c r="C104" s="230"/>
    </row>
    <row r="105" spans="1:3" ht="12" customHeight="1" thickBot="1">
      <c r="A105" s="16" t="s">
        <v>338</v>
      </c>
      <c r="B105" s="93" t="s">
        <v>349</v>
      </c>
      <c r="C105" s="234"/>
    </row>
    <row r="106" spans="1:3" ht="12" customHeight="1" thickBot="1">
      <c r="A106" s="18" t="s">
        <v>12</v>
      </c>
      <c r="B106" s="25" t="s">
        <v>350</v>
      </c>
      <c r="C106" s="226">
        <f>+C107+C109+C111</f>
        <v>0</v>
      </c>
    </row>
    <row r="107" spans="1:3" ht="12" customHeight="1">
      <c r="A107" s="13" t="s">
        <v>85</v>
      </c>
      <c r="B107" s="6" t="s">
        <v>197</v>
      </c>
      <c r="C107" s="229"/>
    </row>
    <row r="108" spans="1:3" ht="12" customHeight="1">
      <c r="A108" s="13" t="s">
        <v>86</v>
      </c>
      <c r="B108" s="10" t="s">
        <v>354</v>
      </c>
      <c r="C108" s="229"/>
    </row>
    <row r="109" spans="1:3" ht="12" customHeight="1">
      <c r="A109" s="13" t="s">
        <v>87</v>
      </c>
      <c r="B109" s="10" t="s">
        <v>150</v>
      </c>
      <c r="C109" s="228"/>
    </row>
    <row r="110" spans="1:3" ht="12" customHeight="1">
      <c r="A110" s="13" t="s">
        <v>88</v>
      </c>
      <c r="B110" s="10" t="s">
        <v>355</v>
      </c>
      <c r="C110" s="219"/>
    </row>
    <row r="111" spans="1:3" ht="12" customHeight="1">
      <c r="A111" s="13" t="s">
        <v>89</v>
      </c>
      <c r="B111" s="223" t="s">
        <v>200</v>
      </c>
      <c r="C111" s="219"/>
    </row>
    <row r="112" spans="1:3" ht="12" customHeight="1">
      <c r="A112" s="13" t="s">
        <v>95</v>
      </c>
      <c r="B112" s="222" t="s">
        <v>466</v>
      </c>
      <c r="C112" s="219"/>
    </row>
    <row r="113" spans="1:3" ht="12" customHeight="1">
      <c r="A113" s="13" t="s">
        <v>97</v>
      </c>
      <c r="B113" s="331" t="s">
        <v>360</v>
      </c>
      <c r="C113" s="219"/>
    </row>
    <row r="114" spans="1:3" ht="15.75">
      <c r="A114" s="13" t="s">
        <v>151</v>
      </c>
      <c r="B114" s="91" t="s">
        <v>343</v>
      </c>
      <c r="C114" s="219"/>
    </row>
    <row r="115" spans="1:3" ht="12" customHeight="1">
      <c r="A115" s="13" t="s">
        <v>152</v>
      </c>
      <c r="B115" s="91" t="s">
        <v>359</v>
      </c>
      <c r="C115" s="219"/>
    </row>
    <row r="116" spans="1:3" ht="12" customHeight="1">
      <c r="A116" s="13" t="s">
        <v>153</v>
      </c>
      <c r="B116" s="91" t="s">
        <v>358</v>
      </c>
      <c r="C116" s="219"/>
    </row>
    <row r="117" spans="1:3" ht="12" customHeight="1">
      <c r="A117" s="13" t="s">
        <v>351</v>
      </c>
      <c r="B117" s="91" t="s">
        <v>346</v>
      </c>
      <c r="C117" s="219"/>
    </row>
    <row r="118" spans="1:3" ht="12" customHeight="1">
      <c r="A118" s="13" t="s">
        <v>352</v>
      </c>
      <c r="B118" s="91" t="s">
        <v>357</v>
      </c>
      <c r="C118" s="219"/>
    </row>
    <row r="119" spans="1:3" ht="16.5" thickBot="1">
      <c r="A119" s="11" t="s">
        <v>353</v>
      </c>
      <c r="B119" s="91" t="s">
        <v>356</v>
      </c>
      <c r="C119" s="220"/>
    </row>
    <row r="120" spans="1:3" ht="12" customHeight="1" thickBot="1">
      <c r="A120" s="18" t="s">
        <v>13</v>
      </c>
      <c r="B120" s="85" t="s">
        <v>361</v>
      </c>
      <c r="C120" s="226">
        <f>+C121+C122</f>
        <v>0</v>
      </c>
    </row>
    <row r="121" spans="1:3" ht="12" customHeight="1">
      <c r="A121" s="13" t="s">
        <v>68</v>
      </c>
      <c r="B121" s="7" t="s">
        <v>54</v>
      </c>
      <c r="C121" s="229"/>
    </row>
    <row r="122" spans="1:3" ht="12" customHeight="1" thickBot="1">
      <c r="A122" s="14" t="s">
        <v>69</v>
      </c>
      <c r="B122" s="10" t="s">
        <v>55</v>
      </c>
      <c r="C122" s="230"/>
    </row>
    <row r="123" spans="1:3" ht="12" customHeight="1" thickBot="1">
      <c r="A123" s="18" t="s">
        <v>14</v>
      </c>
      <c r="B123" s="85" t="s">
        <v>362</v>
      </c>
      <c r="C123" s="226">
        <f>+C90+C106+C120</f>
        <v>0</v>
      </c>
    </row>
    <row r="124" spans="1:3" ht="12" customHeight="1" thickBot="1">
      <c r="A124" s="18" t="s">
        <v>15</v>
      </c>
      <c r="B124" s="85" t="s">
        <v>363</v>
      </c>
      <c r="C124" s="226">
        <f>+C125+C126+C127</f>
        <v>0</v>
      </c>
    </row>
    <row r="125" spans="1:3" ht="12" customHeight="1">
      <c r="A125" s="13" t="s">
        <v>72</v>
      </c>
      <c r="B125" s="7" t="s">
        <v>364</v>
      </c>
      <c r="C125" s="219"/>
    </row>
    <row r="126" spans="1:3" ht="12" customHeight="1">
      <c r="A126" s="13" t="s">
        <v>73</v>
      </c>
      <c r="B126" s="7" t="s">
        <v>365</v>
      </c>
      <c r="C126" s="219"/>
    </row>
    <row r="127" spans="1:3" ht="12" customHeight="1" thickBot="1">
      <c r="A127" s="11" t="s">
        <v>74</v>
      </c>
      <c r="B127" s="5" t="s">
        <v>366</v>
      </c>
      <c r="C127" s="219"/>
    </row>
    <row r="128" spans="1:3" ht="12" customHeight="1" thickBot="1">
      <c r="A128" s="18" t="s">
        <v>16</v>
      </c>
      <c r="B128" s="85" t="s">
        <v>421</v>
      </c>
      <c r="C128" s="226">
        <f>+C129+C130+C131+C132</f>
        <v>0</v>
      </c>
    </row>
    <row r="129" spans="1:3" ht="12" customHeight="1">
      <c r="A129" s="13" t="s">
        <v>75</v>
      </c>
      <c r="B129" s="7" t="s">
        <v>367</v>
      </c>
      <c r="C129" s="219"/>
    </row>
    <row r="130" spans="1:3" ht="12" customHeight="1">
      <c r="A130" s="13" t="s">
        <v>76</v>
      </c>
      <c r="B130" s="7" t="s">
        <v>368</v>
      </c>
      <c r="C130" s="219"/>
    </row>
    <row r="131" spans="1:3" ht="12" customHeight="1">
      <c r="A131" s="13" t="s">
        <v>271</v>
      </c>
      <c r="B131" s="7" t="s">
        <v>369</v>
      </c>
      <c r="C131" s="219"/>
    </row>
    <row r="132" spans="1:3" ht="12" customHeight="1" thickBot="1">
      <c r="A132" s="11" t="s">
        <v>272</v>
      </c>
      <c r="B132" s="5" t="s">
        <v>370</v>
      </c>
      <c r="C132" s="219"/>
    </row>
    <row r="133" spans="1:3" ht="12" customHeight="1" thickBot="1">
      <c r="A133" s="18" t="s">
        <v>17</v>
      </c>
      <c r="B133" s="85" t="s">
        <v>371</v>
      </c>
      <c r="C133" s="232">
        <f>+C134+C135+C136+C137</f>
        <v>0</v>
      </c>
    </row>
    <row r="134" spans="1:3" ht="12" customHeight="1">
      <c r="A134" s="13" t="s">
        <v>77</v>
      </c>
      <c r="B134" s="7" t="s">
        <v>372</v>
      </c>
      <c r="C134" s="219"/>
    </row>
    <row r="135" spans="1:3" ht="12" customHeight="1">
      <c r="A135" s="13" t="s">
        <v>78</v>
      </c>
      <c r="B135" s="7" t="s">
        <v>382</v>
      </c>
      <c r="C135" s="219"/>
    </row>
    <row r="136" spans="1:3" ht="12" customHeight="1">
      <c r="A136" s="13" t="s">
        <v>284</v>
      </c>
      <c r="B136" s="7" t="s">
        <v>373</v>
      </c>
      <c r="C136" s="219"/>
    </row>
    <row r="137" spans="1:3" ht="12" customHeight="1" thickBot="1">
      <c r="A137" s="11" t="s">
        <v>285</v>
      </c>
      <c r="B137" s="5" t="s">
        <v>374</v>
      </c>
      <c r="C137" s="219"/>
    </row>
    <row r="138" spans="1:3" ht="12" customHeight="1" thickBot="1">
      <c r="A138" s="18" t="s">
        <v>18</v>
      </c>
      <c r="B138" s="85" t="s">
        <v>375</v>
      </c>
      <c r="C138" s="235">
        <f>+C139+C140+C141+C142</f>
        <v>0</v>
      </c>
    </row>
    <row r="139" spans="1:3" ht="12" customHeight="1">
      <c r="A139" s="13" t="s">
        <v>144</v>
      </c>
      <c r="B139" s="7" t="s">
        <v>376</v>
      </c>
      <c r="C139" s="219"/>
    </row>
    <row r="140" spans="1:3" ht="12" customHeight="1">
      <c r="A140" s="13" t="s">
        <v>145</v>
      </c>
      <c r="B140" s="7" t="s">
        <v>377</v>
      </c>
      <c r="C140" s="219"/>
    </row>
    <row r="141" spans="1:3" ht="12" customHeight="1">
      <c r="A141" s="13" t="s">
        <v>199</v>
      </c>
      <c r="B141" s="7" t="s">
        <v>378</v>
      </c>
      <c r="C141" s="219"/>
    </row>
    <row r="142" spans="1:3" ht="12" customHeight="1" thickBot="1">
      <c r="A142" s="13" t="s">
        <v>287</v>
      </c>
      <c r="B142" s="7" t="s">
        <v>379</v>
      </c>
      <c r="C142" s="219"/>
    </row>
    <row r="143" spans="1:9" ht="15" customHeight="1" thickBot="1">
      <c r="A143" s="18" t="s">
        <v>19</v>
      </c>
      <c r="B143" s="85" t="s">
        <v>380</v>
      </c>
      <c r="C143" s="347">
        <f>+C124+C128+C133+C138</f>
        <v>0</v>
      </c>
      <c r="F143" s="348"/>
      <c r="G143" s="349"/>
      <c r="H143" s="349"/>
      <c r="I143" s="349"/>
    </row>
    <row r="144" spans="1:3" s="334" customFormat="1" ht="12.75" customHeight="1" thickBot="1">
      <c r="A144" s="224" t="s">
        <v>20</v>
      </c>
      <c r="B144" s="309" t="s">
        <v>381</v>
      </c>
      <c r="C144" s="347">
        <f>+C123+C143</f>
        <v>0</v>
      </c>
    </row>
    <row r="145" ht="7.5" customHeight="1"/>
    <row r="146" spans="1:3" ht="15.75">
      <c r="A146" s="400" t="s">
        <v>383</v>
      </c>
      <c r="B146" s="400"/>
      <c r="C146" s="400"/>
    </row>
    <row r="147" spans="1:3" ht="15" customHeight="1" thickBot="1">
      <c r="A147" s="398" t="s">
        <v>127</v>
      </c>
      <c r="B147" s="398"/>
      <c r="C147" s="236" t="s">
        <v>198</v>
      </c>
    </row>
    <row r="148" spans="1:4" ht="13.5" customHeight="1" thickBot="1">
      <c r="A148" s="18">
        <v>1</v>
      </c>
      <c r="B148" s="25" t="s">
        <v>384</v>
      </c>
      <c r="C148" s="226">
        <f>+C60-C123</f>
        <v>0</v>
      </c>
      <c r="D148" s="350"/>
    </row>
    <row r="149" spans="1:3" ht="27.75" customHeight="1" thickBot="1">
      <c r="A149" s="18" t="s">
        <v>12</v>
      </c>
      <c r="B149" s="25" t="s">
        <v>385</v>
      </c>
      <c r="C149" s="226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Csomád Község Önkormányzat
2014. ÉVI KÖLTSÉGVETÉS
ÁLLAMI (ÁLLAMIGAZGATÁSI) FELADATOK MÉRLEGE
&amp;R&amp;"Times New Roman CE,Félkövér dőlt"&amp;11 1.4. melléklet a ........./2014.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">
      <selection activeCell="D22" sqref="D22"/>
    </sheetView>
  </sheetViews>
  <sheetFormatPr defaultColWidth="9.00390625" defaultRowHeight="12.75"/>
  <cols>
    <col min="1" max="1" width="6.875" style="48" customWidth="1"/>
    <col min="2" max="2" width="55.125" style="141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9.75" customHeight="1">
      <c r="B1" s="248" t="s">
        <v>130</v>
      </c>
      <c r="C1" s="249"/>
      <c r="D1" s="249"/>
      <c r="E1" s="249"/>
      <c r="F1" s="403" t="s">
        <v>386</v>
      </c>
    </row>
    <row r="2" spans="5:6" ht="14.25" thickBot="1">
      <c r="E2" s="250" t="s">
        <v>58</v>
      </c>
      <c r="F2" s="403"/>
    </row>
    <row r="3" spans="1:6" ht="18" customHeight="1" thickBot="1">
      <c r="A3" s="401" t="s">
        <v>66</v>
      </c>
      <c r="B3" s="251" t="s">
        <v>50</v>
      </c>
      <c r="C3" s="252"/>
      <c r="D3" s="251" t="s">
        <v>52</v>
      </c>
      <c r="E3" s="253"/>
      <c r="F3" s="403"/>
    </row>
    <row r="4" spans="1:6" s="254" customFormat="1" ht="35.25" customHeight="1" thickBot="1">
      <c r="A4" s="402"/>
      <c r="B4" s="142" t="s">
        <v>59</v>
      </c>
      <c r="C4" s="143" t="s">
        <v>226</v>
      </c>
      <c r="D4" s="142" t="s">
        <v>59</v>
      </c>
      <c r="E4" s="44" t="s">
        <v>226</v>
      </c>
      <c r="F4" s="403"/>
    </row>
    <row r="5" spans="1:6" s="259" customFormat="1" ht="12" customHeight="1" thickBot="1">
      <c r="A5" s="255">
        <v>1</v>
      </c>
      <c r="B5" s="256">
        <v>2</v>
      </c>
      <c r="C5" s="257" t="s">
        <v>13</v>
      </c>
      <c r="D5" s="256" t="s">
        <v>14</v>
      </c>
      <c r="E5" s="258" t="s">
        <v>15</v>
      </c>
      <c r="F5" s="403"/>
    </row>
    <row r="6" spans="1:6" ht="12.75" customHeight="1">
      <c r="A6" s="260" t="s">
        <v>11</v>
      </c>
      <c r="B6" s="261" t="s">
        <v>387</v>
      </c>
      <c r="C6" s="237">
        <v>67960</v>
      </c>
      <c r="D6" s="261" t="s">
        <v>60</v>
      </c>
      <c r="E6" s="243">
        <v>67840</v>
      </c>
      <c r="F6" s="403"/>
    </row>
    <row r="7" spans="1:6" ht="12.75" customHeight="1">
      <c r="A7" s="262" t="s">
        <v>12</v>
      </c>
      <c r="B7" s="263" t="s">
        <v>388</v>
      </c>
      <c r="C7" s="238">
        <v>4024</v>
      </c>
      <c r="D7" s="263" t="s">
        <v>146</v>
      </c>
      <c r="E7" s="244">
        <v>18168</v>
      </c>
      <c r="F7" s="403"/>
    </row>
    <row r="8" spans="1:6" ht="12.75" customHeight="1">
      <c r="A8" s="262" t="s">
        <v>13</v>
      </c>
      <c r="B8" s="263" t="s">
        <v>424</v>
      </c>
      <c r="C8" s="238"/>
      <c r="D8" s="263" t="s">
        <v>203</v>
      </c>
      <c r="E8" s="244">
        <v>95221</v>
      </c>
      <c r="F8" s="403"/>
    </row>
    <row r="9" spans="1:6" ht="12.75" customHeight="1">
      <c r="A9" s="262" t="s">
        <v>14</v>
      </c>
      <c r="B9" s="263" t="s">
        <v>137</v>
      </c>
      <c r="C9" s="238">
        <v>145000</v>
      </c>
      <c r="D9" s="263" t="s">
        <v>147</v>
      </c>
      <c r="E9" s="244">
        <v>6470</v>
      </c>
      <c r="F9" s="403"/>
    </row>
    <row r="10" spans="1:6" ht="12.75" customHeight="1">
      <c r="A10" s="262" t="s">
        <v>15</v>
      </c>
      <c r="B10" s="264" t="s">
        <v>389</v>
      </c>
      <c r="C10" s="238"/>
      <c r="D10" s="263" t="s">
        <v>148</v>
      </c>
      <c r="E10" s="244">
        <v>23735</v>
      </c>
      <c r="F10" s="403"/>
    </row>
    <row r="11" spans="1:6" ht="12.75" customHeight="1">
      <c r="A11" s="262" t="s">
        <v>16</v>
      </c>
      <c r="B11" s="263" t="s">
        <v>390</v>
      </c>
      <c r="C11" s="239"/>
      <c r="D11" s="263" t="s">
        <v>43</v>
      </c>
      <c r="E11" s="244">
        <v>59844</v>
      </c>
      <c r="F11" s="403"/>
    </row>
    <row r="12" spans="1:6" ht="12.75" customHeight="1">
      <c r="A12" s="262" t="s">
        <v>17</v>
      </c>
      <c r="B12" s="263" t="s">
        <v>269</v>
      </c>
      <c r="C12" s="238">
        <v>46574</v>
      </c>
      <c r="D12" s="39"/>
      <c r="E12" s="244"/>
      <c r="F12" s="403"/>
    </row>
    <row r="13" spans="1:6" ht="12.75" customHeight="1">
      <c r="A13" s="262" t="s">
        <v>18</v>
      </c>
      <c r="B13" s="39"/>
      <c r="C13" s="238"/>
      <c r="D13" s="39"/>
      <c r="E13" s="244"/>
      <c r="F13" s="403"/>
    </row>
    <row r="14" spans="1:6" ht="12.75" customHeight="1">
      <c r="A14" s="262" t="s">
        <v>19</v>
      </c>
      <c r="B14" s="351"/>
      <c r="C14" s="239"/>
      <c r="D14" s="39"/>
      <c r="E14" s="244"/>
      <c r="F14" s="403"/>
    </row>
    <row r="15" spans="1:6" ht="12.75" customHeight="1">
      <c r="A15" s="262" t="s">
        <v>20</v>
      </c>
      <c r="B15" s="39"/>
      <c r="C15" s="238"/>
      <c r="D15" s="39"/>
      <c r="E15" s="244"/>
      <c r="F15" s="403"/>
    </row>
    <row r="16" spans="1:6" ht="12.75" customHeight="1">
      <c r="A16" s="262" t="s">
        <v>21</v>
      </c>
      <c r="B16" s="39"/>
      <c r="C16" s="238"/>
      <c r="D16" s="39"/>
      <c r="E16" s="244"/>
      <c r="F16" s="403"/>
    </row>
    <row r="17" spans="1:6" ht="12.75" customHeight="1" thickBot="1">
      <c r="A17" s="262" t="s">
        <v>22</v>
      </c>
      <c r="B17" s="50"/>
      <c r="C17" s="240"/>
      <c r="D17" s="39"/>
      <c r="E17" s="245"/>
      <c r="F17" s="403"/>
    </row>
    <row r="18" spans="1:6" ht="15.75" customHeight="1" thickBot="1">
      <c r="A18" s="265" t="s">
        <v>23</v>
      </c>
      <c r="B18" s="86" t="s">
        <v>425</v>
      </c>
      <c r="C18" s="241">
        <f>+C6+C7+C9+C10+C12+C13+C14+C15+C16+C17</f>
        <v>263558</v>
      </c>
      <c r="D18" s="86" t="s">
        <v>398</v>
      </c>
      <c r="E18" s="246">
        <f>SUM(E6:E17)</f>
        <v>271278</v>
      </c>
      <c r="F18" s="403"/>
    </row>
    <row r="19" spans="1:6" ht="12.75" customHeight="1">
      <c r="A19" s="266" t="s">
        <v>24</v>
      </c>
      <c r="B19" s="267" t="s">
        <v>393</v>
      </c>
      <c r="C19" s="394">
        <f>+C20+C21+C22+C23</f>
        <v>76875</v>
      </c>
      <c r="D19" s="268" t="s">
        <v>154</v>
      </c>
      <c r="E19" s="247"/>
      <c r="F19" s="403"/>
    </row>
    <row r="20" spans="1:6" ht="12.75" customHeight="1">
      <c r="A20" s="269" t="s">
        <v>25</v>
      </c>
      <c r="B20" s="268" t="s">
        <v>195</v>
      </c>
      <c r="C20" s="65">
        <v>7720</v>
      </c>
      <c r="D20" s="268" t="s">
        <v>397</v>
      </c>
      <c r="E20" s="66"/>
      <c r="F20" s="403"/>
    </row>
    <row r="21" spans="1:6" ht="12.75" customHeight="1">
      <c r="A21" s="269" t="s">
        <v>26</v>
      </c>
      <c r="B21" s="268" t="s">
        <v>196</v>
      </c>
      <c r="C21" s="65"/>
      <c r="D21" s="268" t="s">
        <v>128</v>
      </c>
      <c r="E21" s="66"/>
      <c r="F21" s="403"/>
    </row>
    <row r="22" spans="1:6" ht="12.75" customHeight="1">
      <c r="A22" s="269" t="s">
        <v>27</v>
      </c>
      <c r="B22" s="268" t="s">
        <v>201</v>
      </c>
      <c r="C22" s="65"/>
      <c r="D22" s="268" t="s">
        <v>129</v>
      </c>
      <c r="E22" s="66"/>
      <c r="F22" s="403"/>
    </row>
    <row r="23" spans="1:6" ht="12.75" customHeight="1">
      <c r="A23" s="269" t="s">
        <v>28</v>
      </c>
      <c r="B23" s="268" t="s">
        <v>202</v>
      </c>
      <c r="C23" s="65">
        <v>69155</v>
      </c>
      <c r="D23" s="267" t="s">
        <v>204</v>
      </c>
      <c r="E23" s="66"/>
      <c r="F23" s="403"/>
    </row>
    <row r="24" spans="1:6" ht="12.75" customHeight="1">
      <c r="A24" s="269" t="s">
        <v>29</v>
      </c>
      <c r="B24" s="268" t="s">
        <v>394</v>
      </c>
      <c r="C24" s="270">
        <f>+C25+C26</f>
        <v>0</v>
      </c>
      <c r="D24" s="268" t="s">
        <v>155</v>
      </c>
      <c r="E24" s="66"/>
      <c r="F24" s="403"/>
    </row>
    <row r="25" spans="1:6" ht="12.75" customHeight="1">
      <c r="A25" s="266" t="s">
        <v>30</v>
      </c>
      <c r="B25" s="267" t="s">
        <v>391</v>
      </c>
      <c r="C25" s="242"/>
      <c r="D25" s="261" t="s">
        <v>156</v>
      </c>
      <c r="E25" s="247"/>
      <c r="F25" s="403"/>
    </row>
    <row r="26" spans="1:6" ht="12.75" customHeight="1" thickBot="1">
      <c r="A26" s="269" t="s">
        <v>31</v>
      </c>
      <c r="B26" s="268" t="s">
        <v>392</v>
      </c>
      <c r="C26" s="65"/>
      <c r="D26" s="39" t="s">
        <v>474</v>
      </c>
      <c r="E26" s="66">
        <v>69155</v>
      </c>
      <c r="F26" s="403"/>
    </row>
    <row r="27" spans="1:6" ht="15.75" customHeight="1" thickBot="1">
      <c r="A27" s="265" t="s">
        <v>32</v>
      </c>
      <c r="B27" s="86" t="s">
        <v>395</v>
      </c>
      <c r="C27" s="241">
        <f>+C19+C24</f>
        <v>76875</v>
      </c>
      <c r="D27" s="86" t="s">
        <v>399</v>
      </c>
      <c r="E27" s="246">
        <f>SUM(E19:E26)</f>
        <v>69155</v>
      </c>
      <c r="F27" s="403"/>
    </row>
    <row r="28" spans="1:6" ht="13.5" thickBot="1">
      <c r="A28" s="265" t="s">
        <v>33</v>
      </c>
      <c r="B28" s="271" t="s">
        <v>396</v>
      </c>
      <c r="C28" s="272">
        <f>+C18+C27</f>
        <v>340433</v>
      </c>
      <c r="D28" s="271" t="s">
        <v>400</v>
      </c>
      <c r="E28" s="272">
        <f>+E18+E27</f>
        <v>340433</v>
      </c>
      <c r="F28" s="403"/>
    </row>
    <row r="29" spans="1:6" ht="13.5" thickBot="1">
      <c r="A29" s="265" t="s">
        <v>34</v>
      </c>
      <c r="B29" s="271" t="s">
        <v>132</v>
      </c>
      <c r="C29" s="272">
        <f>IF(C18-E18&lt;0,E18-C18,"-")</f>
        <v>7720</v>
      </c>
      <c r="D29" s="271" t="s">
        <v>133</v>
      </c>
      <c r="E29" s="272" t="str">
        <f>IF(C18-E18&gt;0,C18-E18,"-")</f>
        <v>-</v>
      </c>
      <c r="F29" s="403"/>
    </row>
    <row r="30" spans="1:6" ht="13.5" thickBot="1">
      <c r="A30" s="265" t="s">
        <v>35</v>
      </c>
      <c r="B30" s="271" t="s">
        <v>205</v>
      </c>
      <c r="C30" s="272" t="str">
        <f>IF(C18+C19-E28&lt;0,E28-(C18+C19),"-")</f>
        <v>-</v>
      </c>
      <c r="D30" s="271" t="s">
        <v>206</v>
      </c>
      <c r="E30" s="272" t="str">
        <f>IF(C18+C19-E28&gt;0,C18+C19-E28,"-")</f>
        <v>-</v>
      </c>
      <c r="F30" s="403"/>
    </row>
    <row r="31" spans="2:4" ht="18.75">
      <c r="B31" s="404"/>
      <c r="C31" s="404"/>
      <c r="D31" s="404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7" sqref="E7"/>
    </sheetView>
  </sheetViews>
  <sheetFormatPr defaultColWidth="9.00390625" defaultRowHeight="12.75"/>
  <cols>
    <col min="1" max="1" width="6.875" style="48" customWidth="1"/>
    <col min="2" max="2" width="55.125" style="141" customWidth="1"/>
    <col min="3" max="3" width="16.375" style="48" customWidth="1"/>
    <col min="4" max="4" width="55.125" style="48" customWidth="1"/>
    <col min="5" max="5" width="16.375" style="48" customWidth="1"/>
    <col min="6" max="6" width="4.875" style="48" customWidth="1"/>
    <col min="7" max="16384" width="9.375" style="48" customWidth="1"/>
  </cols>
  <sheetData>
    <row r="1" spans="2:6" ht="31.5">
      <c r="B1" s="248" t="s">
        <v>131</v>
      </c>
      <c r="C1" s="249"/>
      <c r="D1" s="249"/>
      <c r="E1" s="249"/>
      <c r="F1" s="403" t="s">
        <v>401</v>
      </c>
    </row>
    <row r="2" spans="5:6" ht="14.25" thickBot="1">
      <c r="E2" s="250" t="s">
        <v>58</v>
      </c>
      <c r="F2" s="403"/>
    </row>
    <row r="3" spans="1:6" ht="13.5" thickBot="1">
      <c r="A3" s="405" t="s">
        <v>66</v>
      </c>
      <c r="B3" s="251" t="s">
        <v>50</v>
      </c>
      <c r="C3" s="252"/>
      <c r="D3" s="251" t="s">
        <v>52</v>
      </c>
      <c r="E3" s="253"/>
      <c r="F3" s="403"/>
    </row>
    <row r="4" spans="1:6" s="254" customFormat="1" ht="24.75" thickBot="1">
      <c r="A4" s="406"/>
      <c r="B4" s="142" t="s">
        <v>59</v>
      </c>
      <c r="C4" s="143" t="s">
        <v>226</v>
      </c>
      <c r="D4" s="142" t="s">
        <v>59</v>
      </c>
      <c r="E4" s="143" t="s">
        <v>226</v>
      </c>
      <c r="F4" s="403"/>
    </row>
    <row r="5" spans="1:6" s="254" customFormat="1" ht="13.5" thickBot="1">
      <c r="A5" s="255">
        <v>1</v>
      </c>
      <c r="B5" s="256">
        <v>2</v>
      </c>
      <c r="C5" s="257">
        <v>3</v>
      </c>
      <c r="D5" s="256">
        <v>4</v>
      </c>
      <c r="E5" s="258">
        <v>5</v>
      </c>
      <c r="F5" s="403"/>
    </row>
    <row r="6" spans="1:6" ht="12.75" customHeight="1">
      <c r="A6" s="260" t="s">
        <v>11</v>
      </c>
      <c r="B6" s="261" t="s">
        <v>402</v>
      </c>
      <c r="C6" s="237">
        <v>108575</v>
      </c>
      <c r="D6" s="261" t="s">
        <v>197</v>
      </c>
      <c r="E6" s="243">
        <v>420355</v>
      </c>
      <c r="F6" s="403"/>
    </row>
    <row r="7" spans="1:6" ht="12.75">
      <c r="A7" s="262" t="s">
        <v>12</v>
      </c>
      <c r="B7" s="263" t="s">
        <v>403</v>
      </c>
      <c r="C7" s="238">
        <v>108575</v>
      </c>
      <c r="D7" s="263" t="s">
        <v>408</v>
      </c>
      <c r="E7" s="244">
        <v>181005</v>
      </c>
      <c r="F7" s="403"/>
    </row>
    <row r="8" spans="1:6" ht="12.75" customHeight="1">
      <c r="A8" s="262" t="s">
        <v>13</v>
      </c>
      <c r="B8" s="263" t="s">
        <v>6</v>
      </c>
      <c r="C8" s="238"/>
      <c r="D8" s="263" t="s">
        <v>150</v>
      </c>
      <c r="E8" s="244">
        <v>15500</v>
      </c>
      <c r="F8" s="403"/>
    </row>
    <row r="9" spans="1:6" ht="12.75" customHeight="1">
      <c r="A9" s="262" t="s">
        <v>14</v>
      </c>
      <c r="B9" s="263" t="s">
        <v>404</v>
      </c>
      <c r="C9" s="238"/>
      <c r="D9" s="263" t="s">
        <v>409</v>
      </c>
      <c r="E9" s="244"/>
      <c r="F9" s="403"/>
    </row>
    <row r="10" spans="1:6" ht="12.75" customHeight="1">
      <c r="A10" s="262" t="s">
        <v>15</v>
      </c>
      <c r="B10" s="263" t="s">
        <v>405</v>
      </c>
      <c r="C10" s="238"/>
      <c r="D10" s="263" t="s">
        <v>200</v>
      </c>
      <c r="E10" s="244">
        <v>25000</v>
      </c>
      <c r="F10" s="403"/>
    </row>
    <row r="11" spans="1:6" ht="12.75" customHeight="1">
      <c r="A11" s="262" t="s">
        <v>16</v>
      </c>
      <c r="B11" s="263" t="s">
        <v>406</v>
      </c>
      <c r="C11" s="239"/>
      <c r="D11" s="39"/>
      <c r="E11" s="244"/>
      <c r="F11" s="403"/>
    </row>
    <row r="12" spans="1:6" ht="12.75" customHeight="1">
      <c r="A12" s="262" t="s">
        <v>17</v>
      </c>
      <c r="B12" s="39"/>
      <c r="C12" s="238"/>
      <c r="D12" s="39"/>
      <c r="E12" s="244"/>
      <c r="F12" s="403"/>
    </row>
    <row r="13" spans="1:6" ht="12.75" customHeight="1">
      <c r="A13" s="262" t="s">
        <v>18</v>
      </c>
      <c r="B13" s="39"/>
      <c r="C13" s="238"/>
      <c r="D13" s="39"/>
      <c r="E13" s="244"/>
      <c r="F13" s="403"/>
    </row>
    <row r="14" spans="1:6" ht="12.75" customHeight="1">
      <c r="A14" s="262" t="s">
        <v>19</v>
      </c>
      <c r="B14" s="39"/>
      <c r="C14" s="239"/>
      <c r="D14" s="39"/>
      <c r="E14" s="244"/>
      <c r="F14" s="403"/>
    </row>
    <row r="15" spans="1:6" ht="12.75">
      <c r="A15" s="262" t="s">
        <v>20</v>
      </c>
      <c r="B15" s="39"/>
      <c r="C15" s="239"/>
      <c r="D15" s="39"/>
      <c r="E15" s="244"/>
      <c r="F15" s="403"/>
    </row>
    <row r="16" spans="1:6" ht="12.75" customHeight="1" thickBot="1">
      <c r="A16" s="321" t="s">
        <v>21</v>
      </c>
      <c r="B16" s="352"/>
      <c r="C16" s="323"/>
      <c r="D16" s="322" t="s">
        <v>43</v>
      </c>
      <c r="E16" s="294"/>
      <c r="F16" s="403"/>
    </row>
    <row r="17" spans="1:6" ht="15.75" customHeight="1" thickBot="1">
      <c r="A17" s="265" t="s">
        <v>22</v>
      </c>
      <c r="B17" s="86" t="s">
        <v>426</v>
      </c>
      <c r="C17" s="241">
        <f>+C6+C8+C9+C11+C12+C13+C14+C15+C16</f>
        <v>108575</v>
      </c>
      <c r="D17" s="86" t="s">
        <v>427</v>
      </c>
      <c r="E17" s="246">
        <f>+E6+E8+E10+E11+E12+E13+E14+E15+E16</f>
        <v>460855</v>
      </c>
      <c r="F17" s="403"/>
    </row>
    <row r="18" spans="1:6" ht="12.75" customHeight="1">
      <c r="A18" s="260" t="s">
        <v>23</v>
      </c>
      <c r="B18" s="275" t="s">
        <v>218</v>
      </c>
      <c r="C18" s="282">
        <f>+C19+C20+C21+C22+C23</f>
        <v>352280</v>
      </c>
      <c r="D18" s="268" t="s">
        <v>154</v>
      </c>
      <c r="E18" s="64"/>
      <c r="F18" s="403"/>
    </row>
    <row r="19" spans="1:6" ht="12.75" customHeight="1">
      <c r="A19" s="262" t="s">
        <v>24</v>
      </c>
      <c r="B19" s="276" t="s">
        <v>207</v>
      </c>
      <c r="C19" s="65">
        <v>352280</v>
      </c>
      <c r="D19" s="268" t="s">
        <v>157</v>
      </c>
      <c r="E19" s="66"/>
      <c r="F19" s="403"/>
    </row>
    <row r="20" spans="1:6" ht="12.75" customHeight="1">
      <c r="A20" s="260" t="s">
        <v>25</v>
      </c>
      <c r="B20" s="276" t="s">
        <v>208</v>
      </c>
      <c r="C20" s="65"/>
      <c r="D20" s="268" t="s">
        <v>128</v>
      </c>
      <c r="E20" s="66"/>
      <c r="F20" s="403"/>
    </row>
    <row r="21" spans="1:6" ht="12.75" customHeight="1">
      <c r="A21" s="262" t="s">
        <v>26</v>
      </c>
      <c r="B21" s="276" t="s">
        <v>209</v>
      </c>
      <c r="C21" s="65"/>
      <c r="D21" s="268" t="s">
        <v>129</v>
      </c>
      <c r="E21" s="66"/>
      <c r="F21" s="403"/>
    </row>
    <row r="22" spans="1:6" ht="12.75" customHeight="1">
      <c r="A22" s="260" t="s">
        <v>27</v>
      </c>
      <c r="B22" s="276" t="s">
        <v>210</v>
      </c>
      <c r="C22" s="65"/>
      <c r="D22" s="267" t="s">
        <v>204</v>
      </c>
      <c r="E22" s="66"/>
      <c r="F22" s="403"/>
    </row>
    <row r="23" spans="1:6" ht="12.75" customHeight="1">
      <c r="A23" s="262" t="s">
        <v>28</v>
      </c>
      <c r="B23" s="277" t="s">
        <v>211</v>
      </c>
      <c r="C23" s="65"/>
      <c r="D23" s="268" t="s">
        <v>158</v>
      </c>
      <c r="E23" s="66"/>
      <c r="F23" s="403"/>
    </row>
    <row r="24" spans="1:6" ht="12.75" customHeight="1">
      <c r="A24" s="260" t="s">
        <v>29</v>
      </c>
      <c r="B24" s="278" t="s">
        <v>212</v>
      </c>
      <c r="C24" s="270">
        <f>+C25+C26+C27+C28+C29</f>
        <v>0</v>
      </c>
      <c r="D24" s="279" t="s">
        <v>156</v>
      </c>
      <c r="E24" s="66"/>
      <c r="F24" s="403"/>
    </row>
    <row r="25" spans="1:6" ht="12.75" customHeight="1">
      <c r="A25" s="262" t="s">
        <v>30</v>
      </c>
      <c r="B25" s="277" t="s">
        <v>213</v>
      </c>
      <c r="C25" s="65"/>
      <c r="D25" s="279" t="s">
        <v>410</v>
      </c>
      <c r="E25" s="66"/>
      <c r="F25" s="403"/>
    </row>
    <row r="26" spans="1:6" ht="12.75" customHeight="1">
      <c r="A26" s="260" t="s">
        <v>31</v>
      </c>
      <c r="B26" s="277" t="s">
        <v>214</v>
      </c>
      <c r="C26" s="65"/>
      <c r="D26" s="274"/>
      <c r="E26" s="66"/>
      <c r="F26" s="403"/>
    </row>
    <row r="27" spans="1:6" ht="12.75" customHeight="1">
      <c r="A27" s="262" t="s">
        <v>32</v>
      </c>
      <c r="B27" s="276" t="s">
        <v>215</v>
      </c>
      <c r="C27" s="65"/>
      <c r="D27" s="84"/>
      <c r="E27" s="66"/>
      <c r="F27" s="403"/>
    </row>
    <row r="28" spans="1:6" ht="12.75" customHeight="1">
      <c r="A28" s="260" t="s">
        <v>33</v>
      </c>
      <c r="B28" s="280" t="s">
        <v>216</v>
      </c>
      <c r="C28" s="65"/>
      <c r="D28" s="39"/>
      <c r="E28" s="66"/>
      <c r="F28" s="403"/>
    </row>
    <row r="29" spans="1:6" ht="12.75" customHeight="1" thickBot="1">
      <c r="A29" s="262" t="s">
        <v>34</v>
      </c>
      <c r="B29" s="281" t="s">
        <v>217</v>
      </c>
      <c r="C29" s="65"/>
      <c r="D29" s="84"/>
      <c r="E29" s="66"/>
      <c r="F29" s="403"/>
    </row>
    <row r="30" spans="1:6" ht="21.75" customHeight="1" thickBot="1">
      <c r="A30" s="265" t="s">
        <v>35</v>
      </c>
      <c r="B30" s="86" t="s">
        <v>407</v>
      </c>
      <c r="C30" s="241">
        <f>+C18+C24</f>
        <v>352280</v>
      </c>
      <c r="D30" s="86" t="s">
        <v>411</v>
      </c>
      <c r="E30" s="246">
        <f>SUM(E18:E29)</f>
        <v>0</v>
      </c>
      <c r="F30" s="403"/>
    </row>
    <row r="31" spans="1:6" ht="13.5" thickBot="1">
      <c r="A31" s="265" t="s">
        <v>36</v>
      </c>
      <c r="B31" s="271" t="s">
        <v>412</v>
      </c>
      <c r="C31" s="272">
        <f>+C17+C30</f>
        <v>460855</v>
      </c>
      <c r="D31" s="271" t="s">
        <v>413</v>
      </c>
      <c r="E31" s="272">
        <f>+E17+E30</f>
        <v>460855</v>
      </c>
      <c r="F31" s="403"/>
    </row>
    <row r="32" spans="1:6" ht="13.5" thickBot="1">
      <c r="A32" s="265" t="s">
        <v>37</v>
      </c>
      <c r="B32" s="271" t="s">
        <v>132</v>
      </c>
      <c r="C32" s="272">
        <f>IF(C17-E17&lt;0,E17-C17,"-")</f>
        <v>352280</v>
      </c>
      <c r="D32" s="271" t="s">
        <v>133</v>
      </c>
      <c r="E32" s="272" t="str">
        <f>IF(C17-E17&gt;0,C17-E17,"-")</f>
        <v>-</v>
      </c>
      <c r="F32" s="403"/>
    </row>
    <row r="33" spans="1:6" ht="13.5" thickBot="1">
      <c r="A33" s="265" t="s">
        <v>38</v>
      </c>
      <c r="B33" s="271" t="s">
        <v>205</v>
      </c>
      <c r="C33" s="272" t="str">
        <f>IF(C17+C18-E31&lt;0,E31-(C17+C18),"-")</f>
        <v>-</v>
      </c>
      <c r="D33" s="271" t="s">
        <v>206</v>
      </c>
      <c r="E33" s="272" t="str">
        <f>IF(C17+C18-E31&gt;0,C17+C18-E31,"-")</f>
        <v>-</v>
      </c>
      <c r="F33" s="40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zoomScale="120" zoomScaleNormal="120" workbookViewId="0" topLeftCell="A1">
      <selection activeCell="B13" sqref="B13"/>
    </sheetView>
  </sheetViews>
  <sheetFormatPr defaultColWidth="9.00390625" defaultRowHeight="12.75"/>
  <cols>
    <col min="1" max="1" width="5.625" style="94" customWidth="1"/>
    <col min="2" max="2" width="35.625" style="94" customWidth="1"/>
    <col min="3" max="6" width="14.00390625" style="94" customWidth="1"/>
    <col min="7" max="16384" width="9.375" style="94" customWidth="1"/>
  </cols>
  <sheetData>
    <row r="1" spans="1:6" ht="33" customHeight="1">
      <c r="A1" s="407" t="s">
        <v>161</v>
      </c>
      <c r="B1" s="407"/>
      <c r="C1" s="407"/>
      <c r="D1" s="407"/>
      <c r="E1" s="407"/>
      <c r="F1" s="407"/>
    </row>
    <row r="2" spans="1:7" ht="15.75" customHeight="1" thickBot="1">
      <c r="A2" s="95"/>
      <c r="B2" s="95"/>
      <c r="C2" s="408"/>
      <c r="D2" s="408"/>
      <c r="E2" s="415" t="s">
        <v>47</v>
      </c>
      <c r="F2" s="415"/>
      <c r="G2" s="102"/>
    </row>
    <row r="3" spans="1:6" ht="63" customHeight="1">
      <c r="A3" s="411" t="s">
        <v>9</v>
      </c>
      <c r="B3" s="413" t="s">
        <v>162</v>
      </c>
      <c r="C3" s="413" t="s">
        <v>225</v>
      </c>
      <c r="D3" s="413"/>
      <c r="E3" s="413"/>
      <c r="F3" s="409" t="s">
        <v>221</v>
      </c>
    </row>
    <row r="4" spans="1:6" ht="15.75" thickBot="1">
      <c r="A4" s="412"/>
      <c r="B4" s="414"/>
      <c r="C4" s="97" t="s">
        <v>219</v>
      </c>
      <c r="D4" s="97" t="s">
        <v>220</v>
      </c>
      <c r="E4" s="97" t="s">
        <v>414</v>
      </c>
      <c r="F4" s="410"/>
    </row>
    <row r="5" spans="1:6" ht="15.75" thickBot="1">
      <c r="A5" s="99">
        <v>1</v>
      </c>
      <c r="B5" s="100">
        <v>2</v>
      </c>
      <c r="C5" s="100">
        <v>3</v>
      </c>
      <c r="D5" s="100">
        <v>4</v>
      </c>
      <c r="E5" s="100">
        <v>5</v>
      </c>
      <c r="F5" s="101">
        <v>6</v>
      </c>
    </row>
    <row r="6" spans="1:6" ht="15">
      <c r="A6" s="98" t="s">
        <v>11</v>
      </c>
      <c r="B6" s="119"/>
      <c r="C6" s="120"/>
      <c r="D6" s="120"/>
      <c r="E6" s="120"/>
      <c r="F6" s="105">
        <f>SUM(C6:E6)</f>
        <v>0</v>
      </c>
    </row>
    <row r="7" spans="1:6" ht="15">
      <c r="A7" s="96" t="s">
        <v>12</v>
      </c>
      <c r="B7" s="121"/>
      <c r="C7" s="122"/>
      <c r="D7" s="122"/>
      <c r="E7" s="122"/>
      <c r="F7" s="106">
        <f>SUM(C7:E7)</f>
        <v>0</v>
      </c>
    </row>
    <row r="8" spans="1:6" ht="15">
      <c r="A8" s="96" t="s">
        <v>13</v>
      </c>
      <c r="B8" s="121"/>
      <c r="C8" s="122"/>
      <c r="D8" s="122"/>
      <c r="E8" s="122"/>
      <c r="F8" s="106">
        <f>SUM(C8:E8)</f>
        <v>0</v>
      </c>
    </row>
    <row r="9" spans="1:6" ht="15">
      <c r="A9" s="96" t="s">
        <v>14</v>
      </c>
      <c r="B9" s="121"/>
      <c r="C9" s="122"/>
      <c r="D9" s="122"/>
      <c r="E9" s="122"/>
      <c r="F9" s="106">
        <f>SUM(C9:E9)</f>
        <v>0</v>
      </c>
    </row>
    <row r="10" spans="1:6" ht="15.75" thickBot="1">
      <c r="A10" s="103" t="s">
        <v>15</v>
      </c>
      <c r="B10" s="123"/>
      <c r="C10" s="124"/>
      <c r="D10" s="124"/>
      <c r="E10" s="124"/>
      <c r="F10" s="106">
        <f>SUM(C10:E10)</f>
        <v>0</v>
      </c>
    </row>
    <row r="11" spans="1:6" s="386" customFormat="1" ht="15" thickBot="1">
      <c r="A11" s="383" t="s">
        <v>16</v>
      </c>
      <c r="B11" s="104" t="s">
        <v>164</v>
      </c>
      <c r="C11" s="384">
        <f>SUM(C6:C10)</f>
        <v>0</v>
      </c>
      <c r="D11" s="384">
        <f>SUM(D6:D10)</f>
        <v>0</v>
      </c>
      <c r="E11" s="384">
        <f>SUM(E6:E10)</f>
        <v>0</v>
      </c>
      <c r="F11" s="385">
        <f>SUM(F6:F10)</f>
        <v>0</v>
      </c>
    </row>
    <row r="13" ht="15">
      <c r="B13" s="94" t="s">
        <v>475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...../2014.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B14" sqref="B14"/>
    </sheetView>
  </sheetViews>
  <sheetFormatPr defaultColWidth="9.00390625" defaultRowHeight="12.75"/>
  <cols>
    <col min="1" max="1" width="5.625" style="94" customWidth="1"/>
    <col min="2" max="2" width="68.625" style="94" customWidth="1"/>
    <col min="3" max="3" width="19.50390625" style="94" customWidth="1"/>
    <col min="4" max="16384" width="9.375" style="94" customWidth="1"/>
  </cols>
  <sheetData>
    <row r="1" spans="1:3" ht="33" customHeight="1">
      <c r="A1" s="407" t="s">
        <v>165</v>
      </c>
      <c r="B1" s="407"/>
      <c r="C1" s="407"/>
    </row>
    <row r="2" spans="1:4" ht="15.75" customHeight="1" thickBot="1">
      <c r="A2" s="95"/>
      <c r="B2" s="95"/>
      <c r="C2" s="107" t="s">
        <v>47</v>
      </c>
      <c r="D2" s="102"/>
    </row>
    <row r="3" spans="1:3" ht="26.25" customHeight="1" thickBot="1">
      <c r="A3" s="125" t="s">
        <v>9</v>
      </c>
      <c r="B3" s="126" t="s">
        <v>159</v>
      </c>
      <c r="C3" s="127" t="s">
        <v>226</v>
      </c>
    </row>
    <row r="4" spans="1:3" ht="15.75" thickBot="1">
      <c r="A4" s="128">
        <v>1</v>
      </c>
      <c r="B4" s="129">
        <v>2</v>
      </c>
      <c r="C4" s="130">
        <v>3</v>
      </c>
    </row>
    <row r="5" spans="1:3" ht="15">
      <c r="A5" s="131" t="s">
        <v>11</v>
      </c>
      <c r="B5" s="286" t="s">
        <v>51</v>
      </c>
      <c r="C5" s="283"/>
    </row>
    <row r="6" spans="1:3" ht="24.75">
      <c r="A6" s="132" t="s">
        <v>12</v>
      </c>
      <c r="B6" s="312" t="s">
        <v>222</v>
      </c>
      <c r="C6" s="284"/>
    </row>
    <row r="7" spans="1:3" ht="15">
      <c r="A7" s="132" t="s">
        <v>13</v>
      </c>
      <c r="B7" s="313" t="s">
        <v>471</v>
      </c>
      <c r="C7" s="284"/>
    </row>
    <row r="8" spans="1:3" ht="24.75">
      <c r="A8" s="132" t="s">
        <v>14</v>
      </c>
      <c r="B8" s="313" t="s">
        <v>224</v>
      </c>
      <c r="C8" s="284"/>
    </row>
    <row r="9" spans="1:3" ht="15">
      <c r="A9" s="133" t="s">
        <v>15</v>
      </c>
      <c r="B9" s="313" t="s">
        <v>223</v>
      </c>
      <c r="C9" s="285"/>
    </row>
    <row r="10" spans="1:3" ht="15.75" thickBot="1">
      <c r="A10" s="132" t="s">
        <v>16</v>
      </c>
      <c r="B10" s="314" t="s">
        <v>160</v>
      </c>
      <c r="C10" s="284"/>
    </row>
    <row r="11" spans="1:3" ht="15.75" thickBot="1">
      <c r="A11" s="416" t="s">
        <v>166</v>
      </c>
      <c r="B11" s="417"/>
      <c r="C11" s="134">
        <f>SUM(C5:C10)</f>
        <v>0</v>
      </c>
    </row>
    <row r="12" spans="1:3" ht="23.25" customHeight="1">
      <c r="A12" s="418" t="s">
        <v>194</v>
      </c>
      <c r="B12" s="418"/>
      <c r="C12" s="41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94" customWidth="1"/>
    <col min="2" max="2" width="66.875" style="94" customWidth="1"/>
    <col min="3" max="3" width="27.00390625" style="94" customWidth="1"/>
    <col min="4" max="16384" width="9.375" style="94" customWidth="1"/>
  </cols>
  <sheetData>
    <row r="1" spans="1:3" ht="33" customHeight="1">
      <c r="A1" s="407" t="s">
        <v>415</v>
      </c>
      <c r="B1" s="407"/>
      <c r="C1" s="407"/>
    </row>
    <row r="2" spans="1:4" ht="15.75" customHeight="1" thickBot="1">
      <c r="A2" s="95"/>
      <c r="B2" s="95"/>
      <c r="C2" s="107" t="s">
        <v>47</v>
      </c>
      <c r="D2" s="102"/>
    </row>
    <row r="3" spans="1:3" ht="26.25" customHeight="1" thickBot="1">
      <c r="A3" s="125" t="s">
        <v>9</v>
      </c>
      <c r="B3" s="126" t="s">
        <v>167</v>
      </c>
      <c r="C3" s="127" t="s">
        <v>192</v>
      </c>
    </row>
    <row r="4" spans="1:3" ht="15.75" thickBot="1">
      <c r="A4" s="128">
        <v>1</v>
      </c>
      <c r="B4" s="129">
        <v>2</v>
      </c>
      <c r="C4" s="130">
        <v>3</v>
      </c>
    </row>
    <row r="5" spans="1:3" ht="15">
      <c r="A5" s="131" t="s">
        <v>11</v>
      </c>
      <c r="B5" s="138"/>
      <c r="C5" s="135"/>
    </row>
    <row r="6" spans="1:3" ht="15">
      <c r="A6" s="132" t="s">
        <v>12</v>
      </c>
      <c r="B6" s="139"/>
      <c r="C6" s="136"/>
    </row>
    <row r="7" spans="1:3" ht="15.75" thickBot="1">
      <c r="A7" s="133" t="s">
        <v>13</v>
      </c>
      <c r="B7" s="140"/>
      <c r="C7" s="137"/>
    </row>
    <row r="8" spans="1:3" s="386" customFormat="1" ht="17.25" customHeight="1" thickBot="1">
      <c r="A8" s="387" t="s">
        <v>14</v>
      </c>
      <c r="B8" s="87" t="s">
        <v>168</v>
      </c>
      <c r="C8" s="134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gombaine.aranka</cp:lastModifiedBy>
  <cp:lastPrinted>2014-01-30T12:24:39Z</cp:lastPrinted>
  <dcterms:created xsi:type="dcterms:W3CDTF">1999-10-30T10:30:45Z</dcterms:created>
  <dcterms:modified xsi:type="dcterms:W3CDTF">2014-01-30T15:04:58Z</dcterms:modified>
  <cp:category/>
  <cp:version/>
  <cp:contentType/>
  <cp:contentStatus/>
</cp:coreProperties>
</file>